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filterPrivacy="1"/>
  <xr:revisionPtr revIDLastSave="0" documentId="8_{064C3914-E11F-4700-923B-20234A9FBB31}" xr6:coauthVersionLast="45" xr6:coauthVersionMax="45" xr10:uidLastSave="{00000000-0000-0000-0000-000000000000}"/>
  <bookViews>
    <workbookView xWindow="-27525" yWindow="1815" windowWidth="21600" windowHeight="11850"/>
  </bookViews>
  <sheets>
    <sheet name="Carga de datos" sheetId="13" r:id="rId1"/>
    <sheet name="Panel de control (No tocar)" sheetId="1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5" i="13" l="1"/>
  <c r="J34" i="13"/>
  <c r="J31" i="13"/>
  <c r="J30" i="13"/>
  <c r="J9" i="13"/>
  <c r="J12" i="13"/>
  <c r="J13" i="13"/>
  <c r="J14" i="13"/>
  <c r="J23" i="13"/>
  <c r="J26" i="13"/>
  <c r="J25" i="13"/>
  <c r="J24" i="13"/>
  <c r="J22" i="13"/>
  <c r="J21" i="13"/>
  <c r="J19" i="13"/>
  <c r="J18" i="13"/>
  <c r="J17" i="13"/>
  <c r="J20" i="13"/>
  <c r="J3" i="13"/>
  <c r="J29" i="13"/>
  <c r="J8" i="13"/>
  <c r="J7" i="13"/>
  <c r="J6" i="13"/>
  <c r="J33" i="15"/>
  <c r="J32" i="15"/>
  <c r="J31" i="15"/>
  <c r="J28" i="15"/>
  <c r="J27" i="15"/>
  <c r="J26" i="15"/>
  <c r="J23" i="15"/>
  <c r="J22" i="15"/>
  <c r="J21" i="15"/>
  <c r="J20" i="15"/>
  <c r="J19" i="15"/>
  <c r="J18" i="15"/>
  <c r="J17" i="15"/>
  <c r="J16" i="15"/>
  <c r="J13" i="15"/>
  <c r="J12" i="15"/>
  <c r="J11" i="15"/>
  <c r="J8" i="15"/>
  <c r="J7" i="15"/>
  <c r="J6" i="15"/>
  <c r="J3" i="15"/>
</calcChain>
</file>

<file path=xl/sharedStrings.xml><?xml version="1.0" encoding="utf-8"?>
<sst xmlns="http://schemas.openxmlformats.org/spreadsheetml/2006/main" count="555" uniqueCount="489">
  <si>
    <t>General</t>
  </si>
  <si>
    <t>manejo hemodinamico</t>
  </si>
  <si>
    <t>Escara sacra grado IV</t>
  </si>
  <si>
    <t>Plástica</t>
  </si>
  <si>
    <t>Epitelioma basocelular x3</t>
  </si>
  <si>
    <t>HPB</t>
  </si>
  <si>
    <t>Coloproctologia</t>
  </si>
  <si>
    <t>Actuacion</t>
  </si>
  <si>
    <t>Cirujano</t>
  </si>
  <si>
    <t>1er ayudante</t>
  </si>
  <si>
    <t>2do ayudante</t>
  </si>
  <si>
    <t>Estadisticas personales</t>
  </si>
  <si>
    <t>Total Cirugias Realizadas</t>
  </si>
  <si>
    <t>Totales por complejidades</t>
  </si>
  <si>
    <t>Menores</t>
  </si>
  <si>
    <t>Medianas</t>
  </si>
  <si>
    <t>Totales por especialidades</t>
  </si>
  <si>
    <t>Totales</t>
  </si>
  <si>
    <t>Cabeza y Cuello</t>
  </si>
  <si>
    <t>Menor partes blandas</t>
  </si>
  <si>
    <t>Paredes abdominales</t>
  </si>
  <si>
    <t>Apendicectomías</t>
  </si>
  <si>
    <t>Tórax</t>
  </si>
  <si>
    <t>Convencional</t>
  </si>
  <si>
    <t>Laparoscopica</t>
  </si>
  <si>
    <t>Miniinvasiva/endoscopica</t>
  </si>
  <si>
    <t>Abordaje</t>
  </si>
  <si>
    <t>Mayor</t>
  </si>
  <si>
    <t>Sarasaaaa</t>
  </si>
  <si>
    <t>Hernioplastia Inguinal</t>
  </si>
  <si>
    <t>Cirugias por patologia prevalente</t>
  </si>
  <si>
    <t>Colecistectomías</t>
  </si>
  <si>
    <t>Actuación</t>
  </si>
  <si>
    <t>Fecha</t>
  </si>
  <si>
    <t>Tipo de Complejidad</t>
  </si>
  <si>
    <t>Via de Abordaje</t>
  </si>
  <si>
    <t>Especialidad</t>
  </si>
  <si>
    <t>Cirugía</t>
  </si>
  <si>
    <t>Diagnóstico</t>
  </si>
  <si>
    <t>Mediana (3y4 Nomenclador AAC)</t>
  </si>
  <si>
    <t>Ayudante</t>
  </si>
  <si>
    <t>Procedimiento</t>
  </si>
  <si>
    <t>Complejidad</t>
  </si>
  <si>
    <t>Otras</t>
  </si>
  <si>
    <t>Menor    (1y2 Nomenclador AAC)</t>
  </si>
  <si>
    <t>Mayor    (5y6 Nomenclador AAC)</t>
  </si>
  <si>
    <t>Gran Cx  (7 Nomenclador AAC)</t>
  </si>
  <si>
    <t>Hepatobiliopancreatico</t>
  </si>
  <si>
    <t>Paredes Abdominales</t>
  </si>
  <si>
    <t>Tubo digestivo</t>
  </si>
  <si>
    <t>Torax</t>
  </si>
  <si>
    <t>Percutanea</t>
  </si>
  <si>
    <t>03.06.OPERACIONES EN LA LARINGE</t>
  </si>
  <si>
    <t>03.06.01 Laringectomía más vaciamiento cervical. Operación comando de laringe 6</t>
  </si>
  <si>
    <t>03.06.02 Laringofaringectomía con VAC, reconstrucción con colgajo miocutáneo 7</t>
  </si>
  <si>
    <t>03.06.03 Laringectomía total 5</t>
  </si>
  <si>
    <t>03.06.04 Laringectomía parcial 4</t>
  </si>
  <si>
    <t>03.06.05 Laringoplastía, cordopexia, aritenoideopexia 4</t>
  </si>
  <si>
    <t>03.06.06 Laringotomía mediana e inferior, laringofisura, tirotomía, cricotirotomía, 3</t>
  </si>
  <si>
    <t>03.06.07 Incisión y drenaje de laringe, absceso, pericondritis 2</t>
  </si>
  <si>
    <t>03.06.08 Microcirugía de laringe 3</t>
  </si>
  <si>
    <t>03.06.09 Laringofaringectomía con VAC, con reconstrucción con colgajo 7</t>
  </si>
  <si>
    <t>03.06.10 Laringectomía parcial con VAC 6</t>
  </si>
  <si>
    <t>03.07.OPERACIONES EN DIENTES, ENCÍA, MAXILAR INFERIOR</t>
  </si>
  <si>
    <t>03.07.01 Incisión y drenaje de lesión de origen dentario 1</t>
  </si>
  <si>
    <t>03.07.02 Extirpación de tumores de germen dentario. Ameloblastoma, 3</t>
  </si>
  <si>
    <t>03.07.03 Gingivectomía parcial. (Tumores benignos) 2</t>
  </si>
  <si>
    <t>03.07.05 Operación comando de encía o de trígono retromolar, escisión de 6</t>
  </si>
  <si>
    <t>lesión primaria, más vaciamiento ganglionar cervical</t>
  </si>
  <si>
    <t>03.07.06 Biopsia de encía, sutura de encía 1</t>
  </si>
  <si>
    <t>03.07.07 Resección parcial de maxilar superior o inferior 5</t>
  </si>
  <si>
    <t>03.07.08 Resección de paladar duro 4</t>
  </si>
  <si>
    <t>03.07.09 Maxilectomía superior 6</t>
  </si>
  <si>
    <t>03.07.10 Resección total de paladar (no incluye prótesis) 5</t>
  </si>
  <si>
    <t>03.07.11 Resección total de paladar duro mas reconstrucción 7</t>
  </si>
  <si>
    <t>03.07.12 Extirpación de tumor de germen dentario, ameloblastoma 5</t>
  </si>
  <si>
    <t>de diámetro intermedio con mandibulectomía segmentaria</t>
  </si>
  <si>
    <t>03.07.13 Extirpación de tumores odontogénicos mas relleno con materiales 4</t>
  </si>
  <si>
    <t>03.07.14 Extirpación de tumores odontogénicos mas relleno con autoinjerto óseo 5</t>
  </si>
  <si>
    <t>03.07.15 Extirpación de tumores odontogénicos, resección segmentaria de mandíbula 7</t>
  </si>
  <si>
    <t>03.07.16 Ídem más reconstrucción microquirúrgica 7</t>
  </si>
  <si>
    <t>03.07.17 Hemimaxilectomía superior con conservación de piso orbitario mas prótesis 6</t>
  </si>
  <si>
    <t>03.07.18 Hemimaxilectomía superior con resección de piso orbitrario y 7</t>
  </si>
  <si>
    <t>03.07.19 Resección total de paladar y reconstrucción microquirúrgica 7</t>
  </si>
  <si>
    <t>03.08. OPERACIONES EN LAS GLANDULAS Y CONDUCTOS SALIVALES</t>
  </si>
  <si>
    <t>03.08.01 Parotidectomía total 5</t>
  </si>
  <si>
    <t>03.08.02 Parotidectomía total con vaciamiento cervical 6</t>
  </si>
  <si>
    <t>03.08.03 Parotidectomía superficial o parcial 5</t>
  </si>
  <si>
    <t>03.08.04 Submaxilectomía 3</t>
  </si>
  <si>
    <t>03.08.05 Submaxilectomía con vaciamiento cervical 5</t>
  </si>
  <si>
    <t>03.08.06 Drenaje de glándula salival 2</t>
  </si>
  <si>
    <t>03.08.07 Extracción endooral de cálculos salivales. Biopsia a cielo abierto 2</t>
  </si>
  <si>
    <t>03.08.08 Extirpación de ránula 2</t>
  </si>
  <si>
    <t>03.08.09 Biopsia por punción de glándula salival 1</t>
  </si>
  <si>
    <t>03.08.10 Parotidectomía total con exéresis de nervio facial y 7</t>
  </si>
  <si>
    <t>03.08.11 Parotidectomía polar inferior para tumores benignos 4</t>
  </si>
  <si>
    <t>03.09. OPERACIONES EN LA BOCA</t>
  </si>
  <si>
    <t>03.09.01 Exéresis combinada de tumor maligno de piso de boca y vaciamiento 6</t>
  </si>
  <si>
    <t>03.09.02 Escisión ampliada de mucosa bucal y reconstrucción inmediata con 4</t>
  </si>
  <si>
    <t>03.09.04 Incisión y drenaje de piso de boca. Biopsia de mucosa bucal o piso de 2</t>
  </si>
  <si>
    <t>03.09.06 Exéresis de lesión benigna de piso de boca 2</t>
  </si>
  <si>
    <t>03.09.07 Exéresis endooral de tumor benigno 3</t>
  </si>
  <si>
    <t>03.09.08 Exéresis endooral de tumor maligno 4</t>
  </si>
  <si>
    <t>03.09.09 Exéresis endooral de tumor maligno de piso de boca con 5</t>
  </si>
  <si>
    <t>03.09.10 Exéresis combinada por tumor maligno de mucosa bucal y vaciamiento 6</t>
  </si>
  <si>
    <t>03.09.11 Plástica de fístula externa pequeña de cavidad oral u 2</t>
  </si>
  <si>
    <t>03.09.12 Plástica de fístula externa mayor de cavidad oral u orofaringea 7</t>
  </si>
  <si>
    <t>03.10. OPERACIONES EN LOS LABIOS</t>
  </si>
  <si>
    <t>03.10.04 Escisión amplia en cuña de labio por tumor maligno 3</t>
  </si>
  <si>
    <t>03.10.05 Queiloplastía de Bernard, Borow o similar, escisión de tumor de 4</t>
  </si>
  <si>
    <t>03.10.06 Resección de lesión de labio y vaciamiento ganglionar 5</t>
  </si>
  <si>
    <t>03.10.07 Escisión local de lesión benigna de labio 2</t>
  </si>
  <si>
    <t>03.10.08 Incisión y drenaje de absceso de labio, sutura y/o biopsia de labio 1</t>
  </si>
  <si>
    <t>03.10.09 Resección del borde bermellón (lip‐shaving) 2</t>
  </si>
  <si>
    <t>03.10.10 Resección de lesión de labio y colgajos locales bilaterales 4</t>
  </si>
  <si>
    <t>03.11. OPERACIONES EN LA LENGUA</t>
  </si>
  <si>
    <t>03.11.01 Exéresis de lengua con vaciamiento ganglionar cervical 6</t>
  </si>
  <si>
    <t>03.11.02 Angioma intramusclar 3</t>
  </si>
  <si>
    <t>03.11.03 Escisión local de lesión benigna de lengua oral 2</t>
  </si>
  <si>
    <t>03.11.04 Glosoplastia 3</t>
  </si>
  <si>
    <t>03.11.05 Glosotomía con drenaje de absceso. Exéresis de cuerpo extraño. Sección 1</t>
  </si>
  <si>
    <t>03.11.06 Glosectomía total por Cáncer 7</t>
  </si>
  <si>
    <t>03.11.07 Operación comando de lengua por mandibulotomía más 7</t>
  </si>
  <si>
    <t>03.12. OPERACIONES EN EL PALADAR Y LA ÚVULA</t>
  </si>
  <si>
    <t>03.12.02 Resección parcial de paladar por lesión benigna 3</t>
  </si>
  <si>
    <t>03.12.03 Resección total de paladar 4</t>
  </si>
  <si>
    <t>03.12.04 Resección total de paladar y reconstrucción inmediata con injerto o 5</t>
  </si>
  <si>
    <t>03.12.05 Resección del paladar por lesión maligna con vaciamiento ganglionar 6</t>
  </si>
  <si>
    <t>03.12.06 Incisión y drenaje de absceso de paladar, sutura, biopsia de paladar 1</t>
  </si>
  <si>
    <t>03.12.07 Resección parcial por lesión maligna 3</t>
  </si>
  <si>
    <t>03.13. OPERACIONES EN LA FARINGE Y NASOFARINGE, AMÍGDALAS Y ADENOIDES</t>
  </si>
  <si>
    <t>03.13.04 Exéresis de lesión maligna de faringe con vaciamiento ganglionar cervical 6</t>
  </si>
  <si>
    <t>03.13.05 Faringoplastía 4</t>
  </si>
  <si>
    <t>03.13.06 Faringectomía parcial, tumores, etc. 4</t>
  </si>
  <si>
    <t>03.13.07 Exéresis de lesión benigna de faringe, fístula o quiste branquial 4</t>
  </si>
  <si>
    <t>03.13.08 Faringotomía, exploración, extracción de cuerpo extraño, drenaje de 3</t>
  </si>
  <si>
    <t>03.13.09 Cierre directo de faringostoma 4</t>
  </si>
  <si>
    <t>03.13.10 Faringorrafía 3</t>
  </si>
  <si>
    <t>03.13.11 Biopsia de lesión de faringe 2</t>
  </si>
  <si>
    <t>03.13.12 Escisión radical de lesión de nasofaringe 6</t>
  </si>
  <si>
    <t>03.13.13 Biopsia de lesión de nasofaringe 2</t>
  </si>
  <si>
    <t>03.13.14 Exéresis endooral de lesión maligna de faringe 4</t>
  </si>
  <si>
    <t>03.13.15 Drenaje de absceso parafaríngeo (abordaje externo) 3</t>
  </si>
  <si>
    <t>03.13.16 Resección de tumores parafaringeos por vía cervical 5</t>
  </si>
  <si>
    <t>03.13.17 Resección de tumores parafaringeos por vía combinada (cervical mas 6</t>
  </si>
  <si>
    <t>04. OPERACIONES EN EL SISTEMA ENDOCRINO</t>
  </si>
  <si>
    <t>04.01. Operaciones en las glándulas tiroides y paratiroides</t>
  </si>
  <si>
    <t>04.02. Operaciones en las glándulas suprarrenales</t>
  </si>
  <si>
    <t>04.01 OPERACIONES EN LAS GLANDULAS TIROIDES Y PARATIROIDES</t>
  </si>
  <si>
    <t>04.01.01 Tiroidectomía total con vaciamiento ganglionar radical unilateral 6</t>
  </si>
  <si>
    <t>04.01.02 Tiroidectomíat otal con vaciamiento ganglionar radical bilateral 7</t>
  </si>
  <si>
    <t>04.01.03 Tiroidectomía total o subtotal bilateral 5</t>
  </si>
  <si>
    <t>04.01.04 Lobectomía (o hemitiroidectomía) 4</t>
  </si>
  <si>
    <t>04.01.05 Exéresis de quiste tirogloso 3</t>
  </si>
  <si>
    <t>04.01.06 Punción biopsia de tiroides 1</t>
  </si>
  <si>
    <t>04.01.07 Incisión y drenaje de quiste tirogloso infectado 1</t>
  </si>
  <si>
    <t>04.01.08 Resección por tumor paratiroideo (una sola glándula con dosaje de PTH) 4</t>
  </si>
  <si>
    <t>04.01.09 Resección e implante de tejido paratiroideo 3</t>
  </si>
  <si>
    <t>04.01.10 Cirugía del hiperparatiroidismo. Exéresis de dos o más glándulas. 5</t>
  </si>
  <si>
    <t>04.01.11 Reoperaciones por hiperparatiroidismo 5</t>
  </si>
  <si>
    <t>04.01.12 Tiroidectomía por bocio endotorácico (vía cervical) 5</t>
  </si>
  <si>
    <t>04.01.13 Tiroidectomía por bocio endotorácico (esternotomía) 6</t>
  </si>
  <si>
    <t>04.01.14 Exéresis de quiste tirogloso recidivado 4</t>
  </si>
  <si>
    <t>04.02. OPERACIONES EN LAS GLANDULAS SUPRARRENALES</t>
  </si>
  <si>
    <t>04.02.01 Adrenalectomía unilateral 5</t>
  </si>
  <si>
    <t>04.02.02 Adrenalectomía bilateral 6</t>
  </si>
  <si>
    <t>05. OPERACIONES EN EL TÓRAX</t>
  </si>
  <si>
    <t>05.01. Operaciones sobre la pared torácica</t>
  </si>
  <si>
    <t>05.02. Operaciones sobre la tráquea cervical.</t>
  </si>
  <si>
    <t>05.03. Operaciones sobre la tráquea torácica, carina y bronquios</t>
  </si>
  <si>
    <t>05.04. Operaciones sobre el pulmón, la pleura, y el mediastino.</t>
  </si>
  <si>
    <t>05.01. OPERACIONES SOBRE LA PARED TORÁCICA</t>
  </si>
  <si>
    <t>05.01.01 Resección de tumores parietales que incluyan pleura parietal, 4 costillas 5</t>
  </si>
  <si>
    <t>05.01.02 Operaciones plásticas por tórax en carina o excavado. 6</t>
  </si>
  <si>
    <t>05.01.03 Operaciones de colapso sin resección músculocostal. Toracoplastía como 5</t>
  </si>
  <si>
    <t>05.01.05 Punción para bloqueo anestésico intercostal . 2</t>
  </si>
  <si>
    <t>05.01.06 Ventana torácica para tratamiento del empiema 5</t>
  </si>
  <si>
    <t>05.01.08 Reparación de hernias diafragmáticas a través de toracotomía o toraco‐ 6</t>
  </si>
  <si>
    <t>05.01.09 Resección de tumores parietales que incluyan pleura parietal, 3 costilla 5</t>
  </si>
  <si>
    <t>05.01.10 Resección amplia de pared torácica con reemplazo protésico acompa‐ 6</t>
  </si>
  <si>
    <t>05.01.11 Extracción de alambres esternales 2</t>
  </si>
  <si>
    <t>05.01.14 Biopsia de tumor de pared torácica 3</t>
  </si>
  <si>
    <t>05.01.15 Resección quirúrgica de tumores de partes blandas 4</t>
  </si>
  <si>
    <t>05.02. OPERACIONES SOBRE LA TRÁQUEA CERVICAL</t>
  </si>
  <si>
    <t>05.02.01 Traqueoplastía cervical post‐resección traqueal. 6</t>
  </si>
  <si>
    <t>Plásticas traqueales por traqueomalacia.</t>
  </si>
  <si>
    <t>05.02.02 Traqueostomía o traqueotomía. 3</t>
  </si>
  <si>
    <t>05.02.03 Traquerrafia de acceso cervical 3</t>
  </si>
  <si>
    <t>05.02.05 Punción traqueal 2</t>
  </si>
  <si>
    <t>05.02.06 Resecciones traqueales que requieren reemplazo protésico 7</t>
  </si>
  <si>
    <t>05.03 OPERACIONES SOBRE LA TRÁQUEA TORÁCICA, CARINA Y BRONQUIOS</t>
  </si>
  <si>
    <t>05.03.01 Traqueoplastia o broncoplastía por acceso torácico 7</t>
  </si>
  <si>
    <t>05.03.02 Broncotomía y/o broncorrafía. 5</t>
  </si>
  <si>
    <t>05.03.03 Colocación de catéter intracavitario pulmonar, cavernostomía, drenaje 3</t>
  </si>
  <si>
    <t>05.03.04 Toracotomía o toracoscopía para tratamiento de fístula de muñón bron‐ 6</t>
  </si>
  <si>
    <t>05.04. OPERACIONES SOBRE EL PULMÓN, LA PLEURA Y EL MEDIASTINO</t>
  </si>
  <si>
    <t>05.04.01 Resecciones pulmonares que incluyan, resección de carina, angioplastia, 7</t>
  </si>
  <si>
    <t>05.04.02 Escisión local de lesión pulmonar o biopsia pulmonar por toracotomía o 5</t>
  </si>
  <si>
    <t>05.04.03 Resección de tumores benignos en el mediastino, abscesos, timo, tumores 6</t>
  </si>
  <si>
    <t>05.04.04 Neumomediastino. 2</t>
  </si>
  <si>
    <t>05.04.04 Mediastinoscopía, mediastinotomía (Chamberlain) y/o biopsias linfáticas 5</t>
  </si>
  <si>
    <t>05.04.06 Toracotomía amplia exploradora para tratamiento del neumotórax,</t>
  </si>
  <si>
    <t>hemotórax, empiema, quilotórax, etc. 5</t>
  </si>
  <si>
    <t>05.04.07 Avenamiento pleural por sonda. Pleurodesis por neoplasia 3</t>
  </si>
  <si>
    <t>05.04.08 Punción pleural diagnóstica o terapéutica. Drenaje pleural por punción 3</t>
  </si>
  <si>
    <t>05.04.09 Punción pleural con agujas especiales (Vilm, Cooper, etc.) 2</t>
  </si>
  <si>
    <t>05.04.10 Biopsia de grasa preescalénica (Biopsia de Daniels) 3</t>
  </si>
  <si>
    <t>05.04.12 Pleuroscopía, toracoscopía o toracotomía diagnóstica 4</t>
  </si>
  <si>
    <t>05.04.13 Tratamiento por vía toracoscópica o toracotomía o videotoracostomía de 5</t>
  </si>
  <si>
    <t>05.04.14 Lobectomía pulmonar. Segmentectomía pulmonar. 6</t>
  </si>
  <si>
    <t>05.04.15 Neumonectomía 6</t>
  </si>
  <si>
    <t>05.04.16 Traqueotomía mediastinal con resección de manubrio esternal 6</t>
  </si>
  <si>
    <t>05.04.17 Resección y reparación de carina. 7</t>
  </si>
  <si>
    <t>05.04.18 Resección de lesiones pulmonares bilaterales por esternotomía o toraco‐ 7</t>
  </si>
  <si>
    <t>05.04.19 Punción pulmonar diagnóstica. 2</t>
  </si>
  <si>
    <t>05.04.20 Resección de tumores malignos mediastinales. 6</t>
  </si>
  <si>
    <t>05.04.21 Resección ampliada de tumores malignos mediastinales (grandes vasos, 7</t>
  </si>
  <si>
    <t>05.04.22 Punción de mediastino. 2</t>
  </si>
  <si>
    <t>05.04.23 Tratamiento plástico de la mediastinitis (con epiplón o colgajo 6</t>
  </si>
  <si>
    <t>05.04.24 Colocación de válvula pleuroperitoneal, cualquier vía. 3</t>
  </si>
  <si>
    <t>05.04.25 Ventana pleuropericárdica por toracotomía o videotoracoscopía. 5</t>
  </si>
  <si>
    <t>05.04.26 Resección de tumores pleurales localizados por toracotomía o video‐ 4</t>
  </si>
  <si>
    <t>05.04.27 Resección de tumores pleurales difusos sin resección pulmonar. 5</t>
  </si>
  <si>
    <t>05.04.28 Pleurectomía parietal más neumonectomía. 7</t>
  </si>
  <si>
    <t>05.04.29 Decorticación de pulmón por empiema crónico 6</t>
  </si>
  <si>
    <t>05.04.30 Reducción quirúrgica volumétrica pulmonar. 7</t>
  </si>
  <si>
    <t>05.04.31 Simpaticectomía torácica videotoracoscópica. 5</t>
  </si>
  <si>
    <t>05.04.32 Punción de pericardio 3</t>
  </si>
  <si>
    <t>05.04.33 Ventana pericardio‐peritoneal subxifoidea 4</t>
  </si>
  <si>
    <t>07.04. Operaciones en las arterias y venas de la cavidad Abdomino‐Pelviana</t>
  </si>
  <si>
    <t>07.05. Operaciones en las arterias y venas del Cuello</t>
  </si>
  <si>
    <t>07.06. Operaciones en las arterias y venas de los Miembros Superiores e Inferiores.</t>
  </si>
  <si>
    <t>07.04 OPERACIONES EN LAS ARTERIAS Y VENAS DE LA CAVIDAD ABDOMINOPELVIANA</t>
  </si>
  <si>
    <t>07.04.01 Tratamiento quirúrgico por cualquier vía del aneurisma de la aorta 6</t>
  </si>
  <si>
    <t>087.04.02 Cirugía de las ramas viscerales de la Aorta Abdominal y Troncos Iliacos 6</t>
  </si>
  <si>
    <t>08.04.03 Derivación aorto o ilíacofemoral unilateral (con o sin simpaticectomía) 6</t>
  </si>
  <si>
    <t>08.04.04 Derivación aorto bifemoral (con o sin simpaticectomía) 6</t>
  </si>
  <si>
    <t>08.04.05 Derivación aortoilíaco, uni o bilateral (con o sin simpaticectomía) 6</t>
  </si>
  <si>
    <t>08.04.06 Otras derivaciones arteriales en cavidad abdominal. 6</t>
  </si>
  <si>
    <t>08.04.07 Anastomosis portocava o esplenorrenal o mesentéricocava 6</t>
  </si>
  <si>
    <t>08.04.08 Cirugía de la vena cava. Ligadura, cerclaje, clips, sutura, trombectomía 4</t>
  </si>
  <si>
    <t>08.04.09 Colocación de filtro (Mobin Uddin o similar) en vena cava por vía 4</t>
  </si>
  <si>
    <t>07.04.10 Tratamiento quirúrgico del aneurisma de aorta abdominal complicado 7</t>
  </si>
  <si>
    <t>07.04.11 Cirugía de las ramas viscerales de la Aorta Abdominal y Troncos Iliacos 5</t>
  </si>
  <si>
    <t>por vía abdominal: Tromboendarterectomía. Embolectomía. Arteriorrafía</t>
  </si>
  <si>
    <t>07.05.01 Cirugía de la arteria carótida o vertebral. Tromboendarterectomía. 5</t>
  </si>
  <si>
    <t>07.05.02 Sutura o ligadura de los vasos profundos del cuello (carótidas, vertebrales, 3</t>
  </si>
  <si>
    <t>07.05.03 Glomectomía.Tumor de glomus carotídeo 5</t>
  </si>
  <si>
    <t>07.06 OPERACIONES EN LAS ARTERIAS Y VENAS DE LOS MIEMBROS SUPERIORES E INFERIORES</t>
  </si>
  <si>
    <t>07.06.01 Embolectomía en Arterias Periféricas 3</t>
  </si>
  <si>
    <t>07.06.02 Tromboendarterectomía de vasos Periféricos con o sin Arterioplastia 4**</t>
  </si>
  <si>
    <t>07.06.03 Derivación de vasos periféricos con injerto venoso (incluye toma del 5</t>
  </si>
  <si>
    <t>07.06.04 Derivación de vasos periféricos con injerto sintético 5**</t>
  </si>
  <si>
    <t>07.06.05 Tratamiento del aneurisma o de las fístulas arteriovenosas 5**</t>
  </si>
  <si>
    <t>07.06.06 Anastomosis arterial. Arteriorrafia 4**</t>
  </si>
  <si>
    <t>07.06.07 Shunt o fístula arteriovenosa periférica para hemodiálisis 3</t>
  </si>
  <si>
    <t>07.06.08 Disección de arterias para perfusión regional. Exploración quirúrgica de 2</t>
  </si>
  <si>
    <t>07.06.09 Punción arterial para inyección medicamentosa 1</t>
  </si>
  <si>
    <t>07.06.10 Ligadura unilateral de troncos venosos profundos como único tratamiento 2</t>
  </si>
  <si>
    <t>07.06.11 Trombectomía venosa profunda 3</t>
  </si>
  <si>
    <t>07.06.12 Tratamiento quirúrgico completo de las varices del miembro inferior 3</t>
  </si>
  <si>
    <t>07.06.13 Tratamiento quirúrgico completo de las varices del miembro inferior 4**</t>
  </si>
  <si>
    <t>07.06.15 Flebotomía con colocación de catéter. Disección de venas para perfusión 1</t>
  </si>
  <si>
    <t>07.06.16 Flebectomías segmentarias. Resección de paquetes varicosos aislados 2</t>
  </si>
  <si>
    <t>07.06.17 Acceso vascular para hemodiálisis complejo (con vena o prótesis), 5**</t>
  </si>
  <si>
    <t>07.06.18 Colocación de catéteres venosos centrales implantables o semiimplantables 3</t>
  </si>
  <si>
    <t>07.06.19 Colocaciòn de catèteres venosos centrales por punciòn percutànea 1</t>
  </si>
  <si>
    <t>07.06.21 Derivación de vasos periféricos con vena in situ 6</t>
  </si>
  <si>
    <t>07.06.22 Ligadura de comunicantes subaponeuróticas por videoendoscopía 3</t>
  </si>
  <si>
    <t>07.06.23 Cambio de generador de marcapaso 2</t>
  </si>
  <si>
    <t>07.06.24 Plástica de bolsillo de marcapasos 2</t>
  </si>
  <si>
    <t>8. OPERACIONES EN EL APARATO DIGESTIVO Y ABDOMEN</t>
  </si>
  <si>
    <t>08.01. Operaciones en el esófago</t>
  </si>
  <si>
    <t>08.02. Operaciones en la pared abdominal, peritoneo y retroperitoneo</t>
  </si>
  <si>
    <t>08.03. Operaciones en el estómago y duodeno</t>
  </si>
  <si>
    <t>08.04. Operaciones en el intestino delgado</t>
  </si>
  <si>
    <t>08.05. Operaciones en el colon y recto</t>
  </si>
  <si>
    <t>08.06. Operaciones en el ano</t>
  </si>
  <si>
    <t>08.07. Operaciones en el hígado y vías biliares</t>
  </si>
  <si>
    <t>08.08. Operaciones en el páncreas</t>
  </si>
  <si>
    <t>08.09. Operaciones en el bazo</t>
  </si>
  <si>
    <t>08.01. OPERACIONES EN EL ESÓFAGO</t>
  </si>
  <si>
    <t>08.01.01 Esofagectomía total por vía torácica o abdominal y reconstrucción en 7</t>
  </si>
  <si>
    <t>08.01.02 Esofagogastrectomía segmentaria (operación de Biondi) 6</t>
  </si>
  <si>
    <t>08.01.03 Esofagectomía total, sin reconstrucción del tránsito (incluye ostomías) 5</t>
  </si>
  <si>
    <t>08.01.04 Operación derivativa del esófago con colon, sin resección esofágica. 6</t>
  </si>
  <si>
    <t>08.01.05 Cardiomiotomía extramucosa (operación de Heller). Miotomía 5</t>
  </si>
  <si>
    <t>08.01.06 Operaciones derivativas del esófago con estómago o yeyuno, sin 5</t>
  </si>
  <si>
    <t>08.01.08 Esofagotomía o esofagorrafía por vía torácica o abdominal (exploradora,</t>
  </si>
  <si>
    <t>08.01.09 Tratamiento quirúrgico del divertículo esofágico intratorácico 5</t>
  </si>
  <si>
    <t>08.01.10 Esofagotomía o esofagorrafia de esófago cervical (exploradora, 4**</t>
  </si>
  <si>
    <t>08.01.11 Tratamiento quirúrgico del divertículo de esófago cervical con o sin 4</t>
  </si>
  <si>
    <t>08.01.12 Intubación del esófago por gastrotomía (operación de Goñi Moreno). 3</t>
  </si>
  <si>
    <t>08.01.14 Reoperación antirreflujo gastroesofágico, por vía torácica o abdominal 5</t>
  </si>
  <si>
    <t>08.01.16 Esofagectomía distal con gastrectomía total 6</t>
  </si>
  <si>
    <t>08.01.17 Esofagostomía temporaria o definitiva, como única operación 3</t>
  </si>
  <si>
    <t>08.01.18 Cierre de esofagostomía 4**</t>
  </si>
  <si>
    <t>08.01.19 Colocación de balón de Sengstaken‐Blakemore para várices esofágicas 2</t>
  </si>
  <si>
    <t>08.01.20 Operaciones paliativas por hipertensión portal (transección esofágica y</t>
  </si>
  <si>
    <t>08.01.21 Esofaguectomía subtotal mas reconstrucción en un tiempo, abordaje torácico 6</t>
  </si>
  <si>
    <t>08.01.22 Reconstrucción de tránsito esofágico (esofagogastroplastia) 5</t>
  </si>
  <si>
    <t>08.01.23 Reconstrucción de tránsito esofágico (plástica microquirurgica 7</t>
  </si>
  <si>
    <t>08.02. OPERACIONES EN LA PARED DEL ABDOMEN, PERITONEO Y RETROPERITONEO</t>
  </si>
  <si>
    <t>08.02.01, Dermolipectomía, con o sin reconstrucción del ombligo, con o sin 4</t>
  </si>
  <si>
    <t>08.02.02 Hernioplastia diafragmática o isquiorrectal 4</t>
  </si>
  <si>
    <t>08.02.03 Hernioplastia inguinal, crural, u otras incluyendo umbilical y epigástrica 3</t>
  </si>
  <si>
    <t>08.02.05 Hernioplastia bilateral 4**</t>
  </si>
  <si>
    <t>08.02.06 Eventración,hernia recidivada 4**</t>
  </si>
  <si>
    <t>08.02.07 Cierre de la pared abdominal por evisceración 4**</t>
  </si>
  <si>
    <t>08.02.08 Laparotomía exploradora, con o sin toma de biopsia 3</t>
  </si>
  <si>
    <t>08.02.09 Enterolisis 4</t>
  </si>
  <si>
    <t>08.02.10 Laparoscopía exploradora, con o sin toma biopsia 3</t>
  </si>
  <si>
    <t>08.02.11 Eventración recidivada 5</t>
  </si>
  <si>
    <t>08.02.12 Peritoneocentesis evacuadora, diagnóstica o para neumoperitoneo(por sesión) 1</t>
  </si>
  <si>
    <t>08.02.13 Escisión de tumor retroperitoneal (excluidos el riñón y suprarrenales) 5</t>
  </si>
  <si>
    <t>08.02.14 Drenaje de absceso intraperitoneal por vía abdominal abierta o 4</t>
  </si>
  <si>
    <t>08.02.15 Laparostomía 3</t>
  </si>
  <si>
    <t>08.02.16 Drenaje de absceso intraperitoneal por vía percutánea 3</t>
  </si>
  <si>
    <t>08.02.17 Hernia umbilical y epigástrica gigante (con autorización previa de 4</t>
  </si>
  <si>
    <t>08.02.18 Eventroplastia gigante o hernia inguinoescrotal gigante 5</t>
  </si>
  <si>
    <t>con pérdida de domicilio</t>
  </si>
  <si>
    <t>08.03. OPERACIONES EN EL ESTÓMAGO Y DUODENO</t>
  </si>
  <si>
    <t>08.03.01 Gastrectomía total. Gastrectomía subtotal ampliada por cáncer 6</t>
  </si>
  <si>
    <t>08.03.02 Gastrectomía subtotalp or patología benigna. Vagotomía troncular con</t>
  </si>
  <si>
    <t>08.03.03 Gastrotomía exploradora. Extirpación de pólipo, cuerpo extraño, etc. 3</t>
  </si>
  <si>
    <t>08.03.04 Gastrostomía percutánea o quirúrgica 3</t>
  </si>
  <si>
    <t>08.03.05 Gastrorrafía o duodenorrafía por lesión traumática. Cierre simple de 4**</t>
  </si>
  <si>
    <t>08.03.06 Gastroenteroanastomosis 4**</t>
  </si>
  <si>
    <t>08.03.07 Vagotomía troncular y piloroplastia o gastroenteroanastomosis 4</t>
  </si>
  <si>
    <t>08.03.08 Piloromiotomía. Piloroplastia 4**</t>
  </si>
  <si>
    <t>08.03.09 Reconstrucción de gastroenteroanastomosis. Transformación en 5</t>
  </si>
  <si>
    <t>08.03.10 Cierre de fístula gastrocólica o gastroyeyunocólica 4</t>
  </si>
  <si>
    <t>08.03.11 Cierre de gastrostomía u otra fístula externa del estómago 4**</t>
  </si>
  <si>
    <t>08.03.12 Vagotomía troncular. Vagotomía superselectiva 4</t>
  </si>
  <si>
    <t>08.03.13 Parche yeyunal en duodeno por lesiones traumáticas 4</t>
  </si>
  <si>
    <t>08.03.14 Vólvulo gástrico, devolvulación y gastropexia 4</t>
  </si>
  <si>
    <t>08.03.15 Resección segmentaria de duodeno 5</t>
  </si>
  <si>
    <t>08.03.16 Interposición de yeyuno 5</t>
  </si>
  <si>
    <t>08.03.17 Gastroplastia para la obesidad mórbida 6</t>
  </si>
  <si>
    <t>08.03.18 Gastrectomía total ampliada por cancer 7</t>
  </si>
  <si>
    <t>08.04. OPERACIONES EN EL INTESTINO DELGADO</t>
  </si>
  <si>
    <t>08.04.01 Enterectomía 4**</t>
  </si>
  <si>
    <t>08.04.02 Escisión divertículo de Meckel 4</t>
  </si>
  <si>
    <t>08.04.03 Enterotomía. Enterostomía temporaria o definitiva. Enterorrafía. 4**</t>
  </si>
  <si>
    <t>Cierre de enterostomas. Cierre de fístulas enterocutáneas.</t>
  </si>
  <si>
    <t>08.04.04 Derivaciones intestinales internas (enteroentéricas, ileotransversa, 4</t>
  </si>
  <si>
    <t>08.04.05 Operación plástica en ileostomía 3</t>
  </si>
  <si>
    <t>08.04.06 Plicatura de intestino delgado (operaciones de Noble, Child, etc) 4</t>
  </si>
  <si>
    <t>08.04.07 Devolvulación o desinvaginación intestinal 4</t>
  </si>
  <si>
    <t>08.04.08 Yeyunostomía de alimentación 3</t>
  </si>
  <si>
    <t>08.04.09 Interposición de yeyuno o íleon en anisoperistáltica 4</t>
  </si>
  <si>
    <t>08.04.10 Cierre de fístulas enterocutáneas complejas 6</t>
  </si>
  <si>
    <t>08.05. OPERACIONES EN EL COLON Y RECTO</t>
  </si>
  <si>
    <t>08.05.01 Colectomía total con anastomosis ileorrectal en un tiempo (incluye 6</t>
  </si>
  <si>
    <t>08.05.03 Hemicolectomía (derecha o izquierda) incluye ostomías 5</t>
  </si>
  <si>
    <t>08.05.04 Operación tipo Hartmann, Lahey o similares. Colectomía segmentaria 4</t>
  </si>
  <si>
    <t>08.05.05 Resección anterior del recto (operación de Dixon u otras), con 5</t>
  </si>
  <si>
    <t>08.05.06 Operaciones Radicales para el megacolon, tipo Duhamel o Swenson, vía 6</t>
  </si>
  <si>
    <t>08.05.08 Proctocolectomía total (incluye ileostomía) 6</t>
  </si>
  <si>
    <t>08.05.10 Con dos equipos quirúrgicos: Cirujano abdominal 4</t>
  </si>
  <si>
    <t>08.05.12 Proctectomía con prostatectomía o colpectomía (incluye colostomía) 5</t>
  </si>
  <si>
    <t>08.05.13 Sigmoideotomía por vía abdominal 4</t>
  </si>
  <si>
    <t>08.05.18 Proctorrafia. Cierre de fístula rectovaginal o rectouretral (vía transanal o 4</t>
  </si>
  <si>
    <t>08.05.20 Cierre de fístula rectovesical, colovesical, rectoureteral, rectovaginal, 4</t>
  </si>
  <si>
    <t>08.05.21 Colostomía temporaria o definitiva, como única operación 3</t>
  </si>
  <si>
    <t>08.05.22 Plástica de colostomía 4</t>
  </si>
  <si>
    <t>08.05.26 Extracción manual de fecaloma 2</t>
  </si>
  <si>
    <t>colopexia 4</t>
  </si>
  <si>
    <t>08.05.28 Rectocele: perineorrafía anterior o posterior 4</t>
  </si>
  <si>
    <t>08.05.30 Reconstrucción del tránsito luego de operaciones tipo Hartmann, Lahey 5</t>
  </si>
  <si>
    <t>08.05.31 Resección anterior del recto baja, o proctocolectomía izquierda con 6</t>
  </si>
  <si>
    <t>08.05.32 Proctocolectomia total con bolsa ileal y anatomosis ileoanal (incluye 7</t>
  </si>
  <si>
    <t>08.05.33 Proctosimoidectomía con bolsa colónica y anastomosis coloanal 6</t>
  </si>
  <si>
    <t>08.05.34 Exenteración pelviana (operación de Brunschwing) total, anterior o posterior 7</t>
  </si>
  <si>
    <t>08.05.35 Exéresis de tumor presacro (teratoma u otros). Incluye laparotomía 5</t>
  </si>
  <si>
    <t>08.05.36 Resección transanal o por vía posterior de lesiones polipoideas o 4</t>
  </si>
  <si>
    <t>08.05.37 Resección transanal de lesiones polipoideas sin resección total de la 3</t>
  </si>
  <si>
    <t>08.05.38 Electrofulguración del cáncer de recto 3</t>
  </si>
  <si>
    <t>08.05.39 Cierre de colostomía 4**</t>
  </si>
  <si>
    <t>08.05.40 Operación de Miles ampliada 7</t>
  </si>
  <si>
    <t>08.05.41 Proctopexia con resección colónica y anastomosis. Incluye eventual ostomía 5</t>
  </si>
  <si>
    <t>08.05.42 Perineorrafia anterior o posterior para el tratamientpo de prolapso rectal 3</t>
  </si>
  <si>
    <t>08.06. OPERACIONES EN EL ANO</t>
  </si>
  <si>
    <t>08.06.01 Tratamiento de la estenosis anal 3</t>
  </si>
  <si>
    <t>08.06.03 Esfinteroplas􀆡a 􀆟po Pickrel o similar (incluye colostomía) 5</t>
  </si>
  <si>
    <t>08.06.04 Esfinteroplastía tipo plicatura o similar. Esfinterorrafía (esfinter externo) 4</t>
  </si>
  <si>
    <t>08.06.06 Tratamiento quirúrgico de la patología anorectal benigna simple 3</t>
  </si>
  <si>
    <t>Hemorroides, Fisura, Absceso, Fístula y cerclaje de ano</t>
  </si>
  <si>
    <t>08.06.07 Escisión de hemorroides trombosada. Trombectomía 1</t>
  </si>
  <si>
    <t>08.06.09 Tratamiento de las hemorroides por ligadura elástica, fotocoagulación, 2</t>
  </si>
  <si>
    <t>esclerosantes, crioterapia o combinadas (tratamiento completo)</t>
  </si>
  <si>
    <t>08.06.14 Escisión de lesión de piel perianal (plicomas cutáneos, papilomas, etc.) 1</t>
  </si>
  <si>
    <t>08.06.15 Escisión o fulguración de condilomas acuminados endo y perianales 2</t>
  </si>
  <si>
    <t>08.06.18 Tratamiento de la patologia anorectal benigna compleja 4</t>
  </si>
  <si>
    <t>Incontinencia, Estenosis y Fistulas compleja</t>
  </si>
  <si>
    <t>08.06.19 Escisión local amplia de tumor maligno de ano 3</t>
  </si>
  <si>
    <t>08.07. OPERACIONES EN EL HIGADO Y VIAS BILIARES</t>
  </si>
  <si>
    <t>08.07.01 Hepatectomía derecha o izquierda. 7</t>
  </si>
  <si>
    <t>08.07.02 Segmentectomía hepática 6</t>
  </si>
  <si>
    <t>08.07.03 Hepatectomia parcial y/o metassectomía. Escisión radical de lesion de hígado 5</t>
  </si>
  <si>
    <t>08.07.04 Hepatostomía (marsupialización de quistes hidatídicos, abscesos, etc.) 3</t>
  </si>
  <si>
    <t>08.07.05 Sutura de hígado (por traumatismo, herida, desgarro, etc.). Taponaje</t>
  </si>
  <si>
    <t>08.07.06 Biopsia de hígado por laparotomía o laparoscopía. 3</t>
  </si>
  <si>
    <t>08.07.07 Punción de hígado percutánea 1</t>
  </si>
  <si>
    <t>08.07.08 Colecistostomía 3</t>
  </si>
  <si>
    <t>08.07.09 Colecistectomía 4</t>
  </si>
  <si>
    <t>08.07.10 Sección de ampolla de Vater transduodenal. Papilotomía, con o sin 5</t>
  </si>
  <si>
    <t>08.07.11 Tratamiento de la litiasis coledociana ( trancística o por coledocotomía) 5</t>
  </si>
  <si>
    <t>08.07.12 Anastomosis biliodigestivas simples (colecistoyeyunostomía, 5</t>
  </si>
  <si>
    <t>08.07.13 Anastomosis biliodigestivas complejas (hepaticoyeyunostomía) 6</t>
  </si>
  <si>
    <t>08.07.14 Operaciones reparadoras de la vía biliar (nivel bajo Bismuth tipo I y II) 6</t>
  </si>
  <si>
    <t>08.07.15 Extracción instrumental percutánea completa de cálculos coledocianos 3</t>
  </si>
  <si>
    <t>08.07.16 Operaciones reparadoras de la vìa biliar (nivel alto Bismuth tipo III y IV) 7</t>
  </si>
  <si>
    <t>08.07.17 Resección de la vía biliar principal por quiste de colédoco o tumor 7</t>
  </si>
  <si>
    <t>08.07.18 Tratamiento percutáneo de las estenosis de la vía biliar 4**</t>
  </si>
  <si>
    <t>08.07.19 Drenaje percutáneo de la vía biliar 3</t>
  </si>
  <si>
    <t>08.07.20 Drenaje percutáneo de colección intrahepática 3</t>
  </si>
  <si>
    <t>08.07.21 Ligadura o embolización de la arteria hepática 4</t>
  </si>
  <si>
    <t>08.07.22 Embolización portal percutánea 5</t>
  </si>
  <si>
    <t>08.07.23 Ligadura de vena porta 5</t>
  </si>
  <si>
    <t>08.07.24 Rehepatectom 7</t>
  </si>
  <si>
    <t>08.07.25 Tratamiento de tumores hepáticos por radiofrecuencia percutáneo 5</t>
  </si>
  <si>
    <t>08.07.26 Tratamiento de tumores hepáticos por radiofrecuencia quirúrgico 5</t>
  </si>
  <si>
    <t>08.08. OPERACIONES SOBRE EL PÁNCREAS</t>
  </si>
  <si>
    <t>08.08.01 Duodenopancreatectomía cefálica, del 95% (op. de Frey y Child), total,</t>
  </si>
  <si>
    <t>08.08.02 Pancreatoyeyunoanastomosis tipo Puestow, Partington Rochelle, Frey.</t>
  </si>
  <si>
    <t>cistoyeyunoanastomosis, cistoduodenoanasto 5</t>
  </si>
  <si>
    <t>08.08.03 Enucleación simple de tumor benigno. Escisión de lesión de páncreas 4</t>
  </si>
  <si>
    <t>08.08.04 Pancreatectomía corporocaudal o caudal sin conservación del bazo 5</t>
  </si>
  <si>
    <t>08.08.05 Biopsia quirúrgica de tumor pancreático. Sutura pancreática simple. 4</t>
  </si>
  <si>
    <t>08.08.06 Pancreatectomía corporocaudal o caudal con conservación de bazo 6</t>
  </si>
  <si>
    <t>08.08.07 Secuestrectomía pancreática y/o peripancreática por necrosis 4</t>
  </si>
  <si>
    <t>08.08.08 Istmectomía con conservación de cabeza y páncreas izquierdo (pancreatectomía</t>
  </si>
  <si>
    <t>08.08.09 Papilectomía con reinserción de colédoco y Wirsung 6</t>
  </si>
  <si>
    <t>08.08.10 Drenaje externo quirúrgico de pseudoquiste, colección líquida o absceso 4</t>
  </si>
  <si>
    <t>08.08.11 Drenaje externo percutáneo de pseudoquiste, colección líquida o absceso 3</t>
  </si>
  <si>
    <t>08.08.12 Biopsia percutánea guiada de tumor pancreático 2</t>
  </si>
  <si>
    <t>08.09. OPERACIONES EN EL BAZO</t>
  </si>
  <si>
    <t>08.09.01 Esplenectomía total 5</t>
  </si>
  <si>
    <t>08.09.02 Punción esplénica percutánea, biopsia percutánea de lesión esplénica 2</t>
  </si>
  <si>
    <t>08.09.03 Esplenectomía segmentaria 5</t>
  </si>
  <si>
    <t>08.09.04 Sutura parenquimatosa (esplenorrafia). 3</t>
  </si>
  <si>
    <t>09. OPERACIONES EN LOS VASOS Y GANGLIOS LINFÁTICOS</t>
  </si>
  <si>
    <t>09.01.01 Linfadenectomía axilar o inguinal unilateral 4</t>
  </si>
  <si>
    <t>09.01.02 Linfadenectomía, axilar o inguinal, bilateral 5</t>
  </si>
  <si>
    <t>09.01.03 Escisión de lesión de conductos linfáticos (linfangioma, higroma) 3</t>
  </si>
  <si>
    <t>09.01.04 Drenaje de seno linfático ‐ derivación 3</t>
  </si>
  <si>
    <t>09.01.05 Linfadenectomía. Biopsia de ganglio linfático 2</t>
  </si>
  <si>
    <t>09.01.06 Linfadenotomía 1</t>
  </si>
  <si>
    <t>09.01.07 Biopsia de ganglio linfático por punción 1</t>
  </si>
  <si>
    <t>09.01.08 Disección quirúrgica para linfoadenografía (linfoclisis) 2</t>
  </si>
  <si>
    <t>09.01.09 Biopsia de ganglio centinela en melanoma, cáncer de mama 2</t>
  </si>
  <si>
    <t>09.01.10 Linfadenectomía cervical radical, unilateral 5</t>
  </si>
  <si>
    <t>09.01.11 Linfadenectomía cervical radical, bilateral, clásica o funcional 6</t>
  </si>
  <si>
    <t>09.01.12 Linfadenectomía iliobturatriz radical, unilateral 4</t>
  </si>
  <si>
    <t>09.01.13 Linfadenectomía iliobturatriz radical, bilateral 5</t>
  </si>
  <si>
    <t>09.01.14 Linfadenectomia lumboaortica, avoaortica (abdominal) 5</t>
  </si>
  <si>
    <t>09.01.15 Linfadenectomía cervical funcional unilateral, con conservación de externo 5</t>
  </si>
  <si>
    <t>13. OPERACIONES EN PIEL Y TEJIDO CELULAR SUBCUTÁNEO</t>
  </si>
  <si>
    <t>13.01. Operaciones en la piel y tejido celular subcutáneo</t>
  </si>
  <si>
    <t>13.01.01 Escisión de quiste dermoideo sacro coccígeo simple 2</t>
  </si>
  <si>
    <t>13.01.02 Escisión amplia de lesión o tumor maligno de piel (incluye reparación 3</t>
  </si>
  <si>
    <t>13.01.03 Escisión radical de angioma cavernoso mayor de 5 cm. de diámetro 3</t>
  </si>
  <si>
    <t>13.01.04 Escisión local de lesión de piel o glándula cicatrizal, inflamatoria,</t>
  </si>
  <si>
    <t>13.01.05 Incisión y drenaje de absceso superficial, hidrosadenitis, quiste sebáceo 1</t>
  </si>
  <si>
    <t>13.01.06 Destrucción de lesión de piel (verruga, queratosis senil, fibroma, nevus, 1</t>
  </si>
  <si>
    <t>13.01.07 Extracción de cuerpo extraño superficia 1</t>
  </si>
  <si>
    <t>13.01.08 Biopsia de piel y/o tejido celular subcutáneo y/o muscul 1</t>
  </si>
  <si>
    <t>13.01.09 Unguectomía simple 1</t>
  </si>
  <si>
    <t>13.01.10 Sutura de herida de piel y celular subcutáneo 1</t>
  </si>
  <si>
    <t>13.01.12 Escisión de tumor benigno de tejido celular subcutáneo (lipoma, 1</t>
  </si>
  <si>
    <t>13.01.13 Escisión de lipoma gigante o lipoma profundo subaponeurótico 3</t>
  </si>
  <si>
    <t>13.01.14 Incisión y drenaje de absceso profundo subaponeurótico. Extracción de</t>
  </si>
  <si>
    <t>13.01.15 Implantación de “pellets” en tejido subcutáneo 1</t>
  </si>
  <si>
    <t>13.01.16 Sutura de herida de piel y celular subcutáneo mayor de 10 cm. , o de</t>
  </si>
  <si>
    <t>13.01.17 Escisión de quiste dermoide sacrococcigeo complicado 4</t>
  </si>
  <si>
    <t>08.05.24 Apendicectomia 2</t>
  </si>
  <si>
    <t>Vía de Abordaje</t>
  </si>
  <si>
    <t>Estadísticas personales</t>
  </si>
  <si>
    <t>Laparoscópica</t>
  </si>
  <si>
    <t>Total Cirugías Realizadas</t>
  </si>
  <si>
    <t>Coloproctología</t>
  </si>
  <si>
    <t>Percutánea</t>
  </si>
  <si>
    <t>Cirugías por patología prevalente</t>
  </si>
  <si>
    <t>INSTITIUCÍON:</t>
  </si>
  <si>
    <t>FECHA :</t>
  </si>
  <si>
    <t>NOMBRE Y APELLIDO:</t>
  </si>
  <si>
    <t xml:space="preserve">AÑO DE RESIDENCIA: </t>
  </si>
  <si>
    <t>..\..\..\..\..\Desktop\nomenclador_ACC-180-10_niveles_aac 13_11_2017- 22-05-2018- 06-12-2018.pdf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</si>
</sst>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_-* #,##0.00\ &quot;€&quot;_-;\-* #,##0.00\ &quot;€&quot;_-;_-* &quot;-&quot;??\ &quot;€&quot;_-;_-@_-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1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rgb="FF006100"/>
      <name val="Calibri"/>
      <family val="2"/>
      <scheme val="minor"/>
    </font>
    <font>
      <sz val="15"/>
      <color rgb="FF555555"/>
      <name val="Arial"/>
      <family val="2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36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B8CCE4"/>
        <bgColor rgb="FFB8CCE4"/>
      </patternFill>
    </fill>
    <fill>
      <patternFill patternType="solid">
        <fgColor rgb="FFDCE6F1"/>
        <bgColor rgb="FFDCE6F1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8">
    <xf numFmtId="0" fontId="0" fillId="0" borderId="0"/>
    <xf numFmtId="0" fontId="4" fillId="3" borderId="0" applyNumberFormat="0" applyBorder="0" applyAlignment="0" applyProtection="0"/>
    <xf numFmtId="0" fontId="5" fillId="4" borderId="0" applyNumberFormat="0" applyBorder="0" applyAlignment="0" applyProtection="0"/>
    <xf numFmtId="0" fontId="6" fillId="5" borderId="14" applyNumberFormat="0" applyAlignment="0" applyProtection="0"/>
    <xf numFmtId="184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7" fillId="6" borderId="0" applyNumberFormat="0" applyBorder="0" applyAlignment="0" applyProtection="0"/>
    <xf numFmtId="0" fontId="8" fillId="0" borderId="0" applyNumberFormat="0" applyFill="0" applyBorder="0" applyAlignment="0" applyProtection="0"/>
  </cellStyleXfs>
  <cellXfs count="6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0" fontId="10" fillId="4" borderId="2" xfId="2" applyFont="1" applyBorder="1"/>
    <xf numFmtId="0" fontId="10" fillId="4" borderId="3" xfId="2" applyFont="1" applyBorder="1"/>
    <xf numFmtId="0" fontId="0" fillId="0" borderId="4" xfId="0" applyBorder="1"/>
    <xf numFmtId="0" fontId="11" fillId="0" borderId="5" xfId="0" applyFont="1" applyBorder="1"/>
    <xf numFmtId="0" fontId="4" fillId="3" borderId="4" xfId="1" applyBorder="1"/>
    <xf numFmtId="0" fontId="12" fillId="6" borderId="5" xfId="7" applyFont="1" applyFill="1" applyBorder="1"/>
    <xf numFmtId="0" fontId="13" fillId="0" borderId="5" xfId="0" applyFont="1" applyBorder="1"/>
    <xf numFmtId="0" fontId="13" fillId="3" borderId="5" xfId="1" applyFont="1" applyBorder="1"/>
    <xf numFmtId="0" fontId="7" fillId="6" borderId="4" xfId="6" applyBorder="1"/>
    <xf numFmtId="0" fontId="13" fillId="6" borderId="5" xfId="6" applyFont="1" applyBorder="1"/>
    <xf numFmtId="0" fontId="5" fillId="4" borderId="16" xfId="2" applyBorder="1"/>
    <xf numFmtId="0" fontId="13" fillId="4" borderId="5" xfId="2" applyFont="1" applyBorder="1"/>
    <xf numFmtId="0" fontId="7" fillId="6" borderId="16" xfId="6" applyBorder="1"/>
    <xf numFmtId="0" fontId="6" fillId="5" borderId="17" xfId="3" applyBorder="1"/>
    <xf numFmtId="0" fontId="13" fillId="5" borderId="18" xfId="3" applyFont="1" applyBorder="1"/>
    <xf numFmtId="0" fontId="5" fillId="4" borderId="4" xfId="2" applyBorder="1"/>
    <xf numFmtId="0" fontId="7" fillId="6" borderId="5" xfId="6" applyBorder="1"/>
    <xf numFmtId="0" fontId="7" fillId="6" borderId="6" xfId="6" applyBorder="1"/>
    <xf numFmtId="0" fontId="7" fillId="6" borderId="7" xfId="6" applyBorder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0" fontId="14" fillId="7" borderId="19" xfId="0" applyFont="1" applyFill="1" applyBorder="1" applyAlignment="1">
      <alignment horizontal="left"/>
    </xf>
    <xf numFmtId="0" fontId="14" fillId="8" borderId="19" xfId="0" applyFont="1" applyFill="1" applyBorder="1" applyAlignment="1">
      <alignment horizontal="left"/>
    </xf>
    <xf numFmtId="0" fontId="15" fillId="0" borderId="0" xfId="0" applyFont="1"/>
    <xf numFmtId="0" fontId="0" fillId="9" borderId="0" xfId="0" applyFill="1" applyAlignment="1">
      <alignment horizontal="left"/>
    </xf>
    <xf numFmtId="0" fontId="3" fillId="9" borderId="0" xfId="0" applyFont="1" applyFill="1" applyBorder="1" applyAlignment="1">
      <alignment horizontal="center" vertical="center"/>
    </xf>
    <xf numFmtId="0" fontId="10" fillId="4" borderId="8" xfId="2" applyFont="1" applyBorder="1"/>
    <xf numFmtId="0" fontId="10" fillId="4" borderId="9" xfId="2" applyFont="1" applyBorder="1"/>
    <xf numFmtId="0" fontId="0" fillId="0" borderId="10" xfId="0" applyBorder="1"/>
    <xf numFmtId="0" fontId="11" fillId="0" borderId="11" xfId="0" applyFont="1" applyBorder="1"/>
    <xf numFmtId="0" fontId="4" fillId="3" borderId="10" xfId="1" applyBorder="1"/>
    <xf numFmtId="0" fontId="12" fillId="6" borderId="11" xfId="7" applyFont="1" applyFill="1" applyBorder="1"/>
    <xf numFmtId="0" fontId="13" fillId="0" borderId="11" xfId="0" applyFont="1" applyBorder="1"/>
    <xf numFmtId="0" fontId="13" fillId="3" borderId="11" xfId="1" applyFont="1" applyBorder="1"/>
    <xf numFmtId="0" fontId="0" fillId="10" borderId="20" xfId="0" applyFont="1" applyFill="1" applyBorder="1" applyAlignment="1">
      <alignment horizontal="left"/>
    </xf>
    <xf numFmtId="0" fontId="13" fillId="6" borderId="11" xfId="6" applyFont="1" applyBorder="1"/>
    <xf numFmtId="0" fontId="0" fillId="11" borderId="20" xfId="0" applyFont="1" applyFill="1" applyBorder="1" applyAlignment="1">
      <alignment horizontal="left"/>
    </xf>
    <xf numFmtId="0" fontId="5" fillId="4" borderId="20" xfId="2" applyBorder="1"/>
    <xf numFmtId="0" fontId="13" fillId="4" borderId="11" xfId="2" applyFont="1" applyBorder="1"/>
    <xf numFmtId="0" fontId="7" fillId="6" borderId="20" xfId="6" applyBorder="1"/>
    <xf numFmtId="0" fontId="6" fillId="5" borderId="21" xfId="3" applyBorder="1"/>
    <xf numFmtId="0" fontId="13" fillId="5" borderId="22" xfId="3" applyFont="1" applyBorder="1"/>
    <xf numFmtId="0" fontId="14" fillId="7" borderId="23" xfId="0" applyFont="1" applyFill="1" applyBorder="1" applyAlignment="1">
      <alignment horizontal="left"/>
    </xf>
    <xf numFmtId="0" fontId="14" fillId="8" borderId="23" xfId="0" applyFont="1" applyFill="1" applyBorder="1" applyAlignment="1">
      <alignment horizontal="left"/>
    </xf>
    <xf numFmtId="0" fontId="5" fillId="4" borderId="10" xfId="2" applyBorder="1"/>
    <xf numFmtId="0" fontId="7" fillId="6" borderId="10" xfId="6" applyBorder="1"/>
    <xf numFmtId="0" fontId="7" fillId="6" borderId="11" xfId="6" applyBorder="1"/>
    <xf numFmtId="0" fontId="7" fillId="6" borderId="12" xfId="6" applyBorder="1"/>
    <xf numFmtId="0" fontId="7" fillId="6" borderId="13" xfId="6" applyBorder="1"/>
    <xf numFmtId="0" fontId="16" fillId="9" borderId="0" xfId="0" applyFont="1" applyFill="1" applyAlignment="1">
      <alignment horizontal="left"/>
    </xf>
    <xf numFmtId="0" fontId="0" fillId="11" borderId="10" xfId="0" applyFont="1" applyFill="1" applyBorder="1" applyAlignment="1">
      <alignment horizontal="left"/>
    </xf>
    <xf numFmtId="0" fontId="0" fillId="0" borderId="0" xfId="0" applyFill="1" applyAlignment="1">
      <alignment horizontal="left"/>
    </xf>
    <xf numFmtId="0" fontId="17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17" fillId="12" borderId="0" xfId="0" applyFont="1" applyFill="1" applyAlignment="1">
      <alignment horizontal="left"/>
    </xf>
    <xf numFmtId="0" fontId="0" fillId="12" borderId="0" xfId="0" applyFill="1" applyAlignment="1">
      <alignment horizontal="left"/>
    </xf>
    <xf numFmtId="0" fontId="16" fillId="12" borderId="0" xfId="0" applyFont="1" applyFill="1" applyAlignment="1">
      <alignment horizontal="left"/>
    </xf>
    <xf numFmtId="0" fontId="19" fillId="12" borderId="0" xfId="0" applyFont="1" applyFill="1" applyAlignment="1">
      <alignment horizontal="left" vertical="center"/>
    </xf>
    <xf numFmtId="0" fontId="19" fillId="12" borderId="0" xfId="0" applyFont="1" applyFill="1" applyAlignment="1">
      <alignment horizontal="left"/>
    </xf>
    <xf numFmtId="0" fontId="2" fillId="0" borderId="0" xfId="5" applyAlignment="1" applyProtection="1">
      <alignment horizontal="left"/>
    </xf>
    <xf numFmtId="0" fontId="2" fillId="12" borderId="0" xfId="5" applyFill="1" applyAlignment="1" applyProtection="1">
      <alignment horizontal="left" wrapText="1"/>
    </xf>
  </cellXfs>
  <cellStyles count="8">
    <cellStyle name="60% - Énfasis1" xfId="1" builtinId="32"/>
    <cellStyle name="Bueno" xfId="2" builtinId="26"/>
    <cellStyle name="Entrada" xfId="3" builtinId="20"/>
    <cellStyle name="Euro" xfId="4"/>
    <cellStyle name="Hipervínculo" xfId="5" builtinId="8"/>
    <cellStyle name="Neutral" xfId="6" builtinId="28"/>
    <cellStyle name="Normal" xfId="0" builtinId="0"/>
    <cellStyle name="Texto de advertencia" xfId="7" builtinId="11"/>
  </cellStyles>
  <dxfs count="23"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alignment horizontal="left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45"/>
        </patternFill>
      </fill>
      <alignment horizontal="center" vertical="center" textRotation="0" wrapText="0" indent="0" justifyLastLine="0" shrinkToFit="0" readingOrder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textRotation="0" wrapText="0" indent="0" justifyLastLine="0" shrinkToFit="0"/>
    </dxf>
    <dxf>
      <border outline="0">
        <bottom style="thin">
          <color indexed="64"/>
        </bottom>
      </border>
    </dxf>
    <dxf>
      <border outline="0">
        <top style="thin">
          <color rgb="FF000000"/>
        </top>
      </border>
    </dxf>
    <dxf>
      <alignment horizontal="left" textRotation="0" wrapText="0" indent="0" justifyLastLine="0" shrinkToFit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Arial"/>
        <scheme val="none"/>
      </font>
      <fill>
        <patternFill patternType="solid">
          <fgColor indexed="64"/>
          <bgColor indexed="45"/>
        </patternFill>
      </fill>
      <alignment horizontal="center" vertical="center" textRotation="0" wrapText="0" indent="0" justifyLastLine="0" shrinkToFit="0" readingOrder="0"/>
    </dxf>
    <dxf>
      <alignment horizontal="left" textRotation="0" wrapText="0" indent="0" justifyLastLine="0" shrinkToFit="0"/>
    </dxf>
    <dxf>
      <alignment horizontal="left" textRotation="0" wrapText="0" indent="0" justifyLastLine="0" shrinkToFit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left" vertical="bottom" textRotation="0" wrapText="0" indent="0" justifyLastLine="0" shrinkToFit="0" readingOrder="0"/>
    </dxf>
    <dxf>
      <numFmt numFmtId="19" formatCode="dd/mm/yyyy"/>
      <alignment horizontal="left" textRotation="0" wrapText="0" indent="0" justifyLastLine="0" shrinkToFit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1443932411674347E-3"/>
          <c:y val="0"/>
          <c:w val="0.6237945256842895"/>
          <c:h val="0.91056910569105687"/>
        </c:manualLayout>
      </c:layout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174-49B3-81DB-52F858B17089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174-49B3-81DB-52F858B17089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5174-49B3-81DB-52F858B17089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174-49B3-81DB-52F858B17089}"/>
              </c:ext>
            </c:extLst>
          </c:dPt>
          <c:cat>
            <c:strRef>
              <c:f>'Carga de datos'!$I$5:$I$8</c:f>
              <c:strCache>
                <c:ptCount val="4"/>
                <c:pt idx="0">
                  <c:v>Totales por complejidades</c:v>
                </c:pt>
                <c:pt idx="1">
                  <c:v>Menor    (1y2 Nomenclador AAC)</c:v>
                </c:pt>
                <c:pt idx="2">
                  <c:v>Mediana (3y4 Nomenclador AAC)</c:v>
                </c:pt>
                <c:pt idx="3">
                  <c:v>Mayor    (5y6 Nomenclador AAC)</c:v>
                </c:pt>
              </c:strCache>
            </c:strRef>
          </c:cat>
          <c:val>
            <c:numRef>
              <c:f>'Carga de datos'!$J$5:$J$8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174-49B3-81DB-52F858B17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059907834101379"/>
          <c:y val="0.24085397609322504"/>
          <c:w val="0.99078341013824889"/>
          <c:h val="0.7591472663550191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5253456221198162E-2"/>
          <c:y val="4.8543842738176128E-2"/>
          <c:w val="0.71889400921658986"/>
          <c:h val="0.79611902090608855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'Panel de control (No tocar)'!$I$30:$I$33</c:f>
              <c:strCache>
                <c:ptCount val="4"/>
                <c:pt idx="0">
                  <c:v>Actuacion</c:v>
                </c:pt>
                <c:pt idx="1">
                  <c:v>Cirujano</c:v>
                </c:pt>
                <c:pt idx="2">
                  <c:v>1er ayudante</c:v>
                </c:pt>
                <c:pt idx="3">
                  <c:v>2do ayudante</c:v>
                </c:pt>
              </c:strCache>
            </c:strRef>
          </c:cat>
          <c:val>
            <c:numRef>
              <c:f>'Panel de control (No tocar)'!$J$30:$J$33</c:f>
              <c:numCache>
                <c:formatCode>General</c:formatCode>
                <c:ptCount val="4"/>
                <c:pt idx="1">
                  <c:v>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41-4CB8-97BA-B079161FA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968080"/>
        <c:axId val="1"/>
      </c:barChart>
      <c:catAx>
        <c:axId val="4489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9680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410138248847931"/>
          <c:y val="0.42071333316345166"/>
          <c:w val="0.98156682027649778"/>
          <c:h val="0.50485606774881298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82B-4678-810A-307619BC3D47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82B-4678-810A-307619BC3D47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982B-4678-810A-307619BC3D47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82B-4678-810A-307619BC3D47}"/>
              </c:ext>
            </c:extLst>
          </c:dPt>
          <c:cat>
            <c:strRef>
              <c:f>'Carga de datos'!$I$11:$I$14</c:f>
              <c:strCache>
                <c:ptCount val="4"/>
                <c:pt idx="0">
                  <c:v>Abordaje</c:v>
                </c:pt>
                <c:pt idx="1">
                  <c:v>Convencional</c:v>
                </c:pt>
                <c:pt idx="2">
                  <c:v>Laparoscópica</c:v>
                </c:pt>
                <c:pt idx="3">
                  <c:v>Miniinvasiva/endoscopica</c:v>
                </c:pt>
              </c:strCache>
            </c:strRef>
          </c:cat>
          <c:val>
            <c:numRef>
              <c:f>'Carga de datos'!$J$11:$J$14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82B-4678-810A-307619BC3D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059907834101379"/>
          <c:y val="0.33639240049122304"/>
          <c:w val="0.99078341013824889"/>
          <c:h val="0.66055238508030545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A2BFF8"/>
                  </a:gs>
                  <a:gs pos="100000">
                    <a:srgbClr val="3670B6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CC79-4C7C-91B2-81C6EA41CE2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AA1A0"/>
                  </a:gs>
                  <a:gs pos="100000">
                    <a:srgbClr val="B93734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C79-4C7C-91B2-81C6EA41CE2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4F4A6"/>
                  </a:gs>
                  <a:gs pos="100000">
                    <a:srgbClr val="8DB241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CC79-4C7C-91B2-81C6EA41CE2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5B3E2"/>
                  </a:gs>
                  <a:gs pos="100000">
                    <a:srgbClr val="704F9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C79-4C7C-91B2-81C6EA41CE23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9DE2FF"/>
                  </a:gs>
                  <a:gs pos="100000">
                    <a:srgbClr val="31A1C0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CC79-4C7C-91B2-81C6EA41CE23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B885"/>
                  </a:gs>
                  <a:gs pos="100000">
                    <a:srgbClr val="F28225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C79-4C7C-91B2-81C6EA41CE23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B6D1FF"/>
                  </a:gs>
                  <a:gs pos="100000">
                    <a:srgbClr val="8AA7D8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CC79-4C7C-91B2-81C6EA41CE23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FFB6B4"/>
                  </a:gs>
                  <a:gs pos="100000">
                    <a:srgbClr val="DA8A8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C79-4C7C-91B2-81C6EA41CE23}"/>
              </c:ext>
            </c:extLst>
          </c:dPt>
          <c:cat>
            <c:strRef>
              <c:f>'Carga de datos'!$I$16:$I$23</c:f>
              <c:strCache>
                <c:ptCount val="8"/>
                <c:pt idx="0">
                  <c:v>Totales por especialidades</c:v>
                </c:pt>
                <c:pt idx="1">
                  <c:v>General</c:v>
                </c:pt>
                <c:pt idx="2">
                  <c:v>Cabeza y Cuello</c:v>
                </c:pt>
                <c:pt idx="3">
                  <c:v>Hepatobiliopancreatico</c:v>
                </c:pt>
                <c:pt idx="4">
                  <c:v>Tubo digestivo</c:v>
                </c:pt>
                <c:pt idx="5">
                  <c:v>Menor partes blandas</c:v>
                </c:pt>
                <c:pt idx="6">
                  <c:v>Coloproctología</c:v>
                </c:pt>
                <c:pt idx="7">
                  <c:v>Paredes Abdominales</c:v>
                </c:pt>
              </c:strCache>
            </c:strRef>
          </c:cat>
          <c:val>
            <c:numRef>
              <c:f>'Carga de datos'!$J$16:$J$23</c:f>
              <c:numCache>
                <c:formatCode>General</c:formatCode>
                <c:ptCount val="8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C79-4C7C-91B2-81C6EA41CE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851015801354403"/>
          <c:y val="0.17325231983797301"/>
          <c:w val="0.99097065462753953"/>
          <c:h val="0.8206687746708827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99548532731377"/>
          <c:y val="4.6012269938650305E-2"/>
          <c:w val="0.66139954853273142"/>
          <c:h val="0.5644171779141103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'Carga de datos'!$I$28:$I$31</c:f>
              <c:strCache>
                <c:ptCount val="4"/>
                <c:pt idx="0">
                  <c:v>Cirugías por patología prevalente</c:v>
                </c:pt>
                <c:pt idx="1">
                  <c:v>Apendicectomías</c:v>
                </c:pt>
                <c:pt idx="2">
                  <c:v>Colecistectomías</c:v>
                </c:pt>
                <c:pt idx="3">
                  <c:v>Hernioplastia Inguinal</c:v>
                </c:pt>
              </c:strCache>
            </c:strRef>
          </c:cat>
          <c:val>
            <c:numRef>
              <c:f>'Carga de datos'!$J$28:$J$31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5-42AF-980D-27CF16C279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5629024"/>
        <c:axId val="1"/>
      </c:barChart>
      <c:catAx>
        <c:axId val="5956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5629024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747178329571104"/>
          <c:y val="0.33742331288343558"/>
          <c:w val="0.98194130925507894"/>
          <c:h val="0.4171779141104294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645161290322578E-2"/>
          <c:y val="4.8701298701298704E-2"/>
          <c:w val="0.72119815668202769"/>
          <c:h val="0.85064935064935066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'Carga de datos'!$I$33:$I$35</c:f>
              <c:strCache>
                <c:ptCount val="3"/>
                <c:pt idx="0">
                  <c:v>Actuación</c:v>
                </c:pt>
                <c:pt idx="1">
                  <c:v>Cirujano</c:v>
                </c:pt>
                <c:pt idx="2">
                  <c:v>Ayudante</c:v>
                </c:pt>
              </c:strCache>
            </c:strRef>
          </c:cat>
          <c:val>
            <c:numRef>
              <c:f>'Carga de datos'!$J$33:$J$35</c:f>
              <c:numCache>
                <c:formatCode>General</c:formatCode>
                <c:ptCount val="3"/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38-4EC4-A749-739B8DC32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3542032"/>
        <c:axId val="1"/>
      </c:barChart>
      <c:catAx>
        <c:axId val="59354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593542032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640552995391704"/>
          <c:y val="0.44805194805194803"/>
          <c:w val="0.9838709677419355"/>
          <c:h val="0.5324675324675324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7C6-4C75-B2EA-CBE700847491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7C6-4C75-B2EA-CBE700847491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F7C6-4C75-B2EA-CBE700847491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7C6-4C75-B2EA-CBE700847491}"/>
              </c:ext>
            </c:extLst>
          </c:dPt>
          <c:cat>
            <c:strRef>
              <c:f>'Panel de control (No tocar)'!$I$5:$I$8</c:f>
              <c:strCache>
                <c:ptCount val="4"/>
                <c:pt idx="0">
                  <c:v>Totales por complejidades</c:v>
                </c:pt>
                <c:pt idx="1">
                  <c:v>Menores</c:v>
                </c:pt>
                <c:pt idx="2">
                  <c:v>Medianas</c:v>
                </c:pt>
                <c:pt idx="3">
                  <c:v>Mayor</c:v>
                </c:pt>
              </c:strCache>
            </c:strRef>
          </c:cat>
          <c:val>
            <c:numRef>
              <c:f>'Panel de control (No tocar)'!$J$5:$J$8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7C6-4C75-B2EA-CBE700847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059907834101379"/>
          <c:y val="0.32686186071401269"/>
          <c:w val="0.99078341013824889"/>
          <c:h val="0.669904951201488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D6D-4332-B0A3-1D0FB58D18E3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F9A99"/>
                  </a:gs>
                  <a:gs pos="100000">
                    <a:srgbClr val="D1403C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D6D-4332-B0A3-1D0FB58D18E3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CFFA0"/>
                  </a:gs>
                  <a:gs pos="100000">
                    <a:srgbClr val="A0CA4A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1D6D-4332-B0A3-1D0FB58D18E3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8B0ED"/>
                  </a:gs>
                  <a:gs pos="100000">
                    <a:srgbClr val="7F5BAB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D6D-4332-B0A3-1D0FB58D18E3}"/>
              </c:ext>
            </c:extLst>
          </c:dPt>
          <c:cat>
            <c:strRef>
              <c:f>'Panel de control (No tocar)'!$I$10:$I$13</c:f>
              <c:strCache>
                <c:ptCount val="4"/>
                <c:pt idx="0">
                  <c:v>Abordaje</c:v>
                </c:pt>
                <c:pt idx="1">
                  <c:v>Convencional</c:v>
                </c:pt>
                <c:pt idx="2">
                  <c:v>Laparoscopica</c:v>
                </c:pt>
                <c:pt idx="3">
                  <c:v>Miniinvasiva/endoscopica</c:v>
                </c:pt>
              </c:strCache>
            </c:strRef>
          </c:cat>
          <c:val>
            <c:numRef>
              <c:f>'Panel de control (No tocar)'!$J$10:$J$13</c:f>
              <c:numCache>
                <c:formatCode>General</c:formatCode>
                <c:ptCount val="4"/>
                <c:pt idx="1">
                  <c:v>1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6D-4332-B0A3-1D0FB58D1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059907834101379"/>
          <c:y val="0.32686186071401269"/>
          <c:w val="0.99078341013824889"/>
          <c:h val="0.66990495120148819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dPt>
            <c:idx val="0"/>
            <c:bubble3D val="0"/>
            <c:spPr>
              <a:gradFill rotWithShape="0">
                <a:gsLst>
                  <a:gs pos="0">
                    <a:srgbClr val="A2BFF8"/>
                  </a:gs>
                  <a:gs pos="100000">
                    <a:srgbClr val="3670B6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050C-43EB-8C91-27E1AACDAAFE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FAA1A0"/>
                  </a:gs>
                  <a:gs pos="100000">
                    <a:srgbClr val="B93734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50C-43EB-8C91-27E1AACDAAFE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D4F4A6"/>
                  </a:gs>
                  <a:gs pos="100000">
                    <a:srgbClr val="8DB241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0C-43EB-8C91-27E1AACDAAFE}"/>
              </c:ext>
            </c:extLst>
          </c:dPt>
          <c:dPt>
            <c:idx val="3"/>
            <c:bubble3D val="0"/>
            <c:spPr>
              <a:gradFill rotWithShape="0">
                <a:gsLst>
                  <a:gs pos="0">
                    <a:srgbClr val="C5B3E2"/>
                  </a:gs>
                  <a:gs pos="100000">
                    <a:srgbClr val="704F97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50C-43EB-8C91-27E1AACDAAFE}"/>
              </c:ext>
            </c:extLst>
          </c:dPt>
          <c:dPt>
            <c:idx val="4"/>
            <c:bubble3D val="0"/>
            <c:spPr>
              <a:gradFill rotWithShape="0">
                <a:gsLst>
                  <a:gs pos="0">
                    <a:srgbClr val="9DE2FF"/>
                  </a:gs>
                  <a:gs pos="100000">
                    <a:srgbClr val="31A1C0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050C-43EB-8C91-27E1AACDAAFE}"/>
              </c:ext>
            </c:extLst>
          </c:dPt>
          <c:dPt>
            <c:idx val="5"/>
            <c:bubble3D val="0"/>
            <c:spPr>
              <a:gradFill rotWithShape="0">
                <a:gsLst>
                  <a:gs pos="0">
                    <a:srgbClr val="FFB885"/>
                  </a:gs>
                  <a:gs pos="100000">
                    <a:srgbClr val="F28225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50C-43EB-8C91-27E1AACDAAFE}"/>
              </c:ext>
            </c:extLst>
          </c:dPt>
          <c:dPt>
            <c:idx val="6"/>
            <c:bubble3D val="0"/>
            <c:spPr>
              <a:gradFill rotWithShape="0">
                <a:gsLst>
                  <a:gs pos="0">
                    <a:srgbClr val="B6D1FF"/>
                  </a:gs>
                  <a:gs pos="100000">
                    <a:srgbClr val="8AA7D8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050C-43EB-8C91-27E1AACDAAFE}"/>
              </c:ext>
            </c:extLst>
          </c:dPt>
          <c:dPt>
            <c:idx val="7"/>
            <c:bubble3D val="0"/>
            <c:spPr>
              <a:gradFill rotWithShape="0">
                <a:gsLst>
                  <a:gs pos="0">
                    <a:srgbClr val="FFB6B4"/>
                  </a:gs>
                  <a:gs pos="100000">
                    <a:srgbClr val="DA8A89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50C-43EB-8C91-27E1AACDAAFE}"/>
              </c:ext>
            </c:extLst>
          </c:dPt>
          <c:dPt>
            <c:idx val="8"/>
            <c:bubble3D val="0"/>
            <c:spPr>
              <a:gradFill rotWithShape="0">
                <a:gsLst>
                  <a:gs pos="0">
                    <a:srgbClr val="E4FFBA"/>
                  </a:gs>
                  <a:gs pos="100000">
                    <a:srgbClr val="BBD68E"/>
                  </a:gs>
                </a:gsLst>
                <a:lin ang="5400000"/>
              </a:gradFill>
              <a:ln w="25400">
                <a:noFill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050C-43EB-8C91-27E1AACDAAFE}"/>
              </c:ext>
            </c:extLst>
          </c:dPt>
          <c:cat>
            <c:strRef>
              <c:f>'Panel de control (No tocar)'!$I$15:$I$23</c:f>
              <c:strCache>
                <c:ptCount val="9"/>
                <c:pt idx="0">
                  <c:v>Totales por especialidades</c:v>
                </c:pt>
                <c:pt idx="1">
                  <c:v>General</c:v>
                </c:pt>
                <c:pt idx="2">
                  <c:v>Plástica</c:v>
                </c:pt>
                <c:pt idx="3">
                  <c:v>HPB</c:v>
                </c:pt>
                <c:pt idx="4">
                  <c:v>Menor partes blandas</c:v>
                </c:pt>
                <c:pt idx="5">
                  <c:v>Cabeza y Cuello</c:v>
                </c:pt>
                <c:pt idx="6">
                  <c:v>Paredes abdominales</c:v>
                </c:pt>
                <c:pt idx="7">
                  <c:v>Tórax</c:v>
                </c:pt>
                <c:pt idx="8">
                  <c:v>Coloproctologia</c:v>
                </c:pt>
              </c:strCache>
            </c:strRef>
          </c:cat>
          <c:val>
            <c:numRef>
              <c:f>'Panel de control (No tocar)'!$J$15:$J$23</c:f>
              <c:numCache>
                <c:formatCode>General</c:formatCode>
                <c:ptCount val="9"/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50C-43EB-8C91-27E1AACDA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61851015801354403"/>
          <c:y val="0.10967775802218271"/>
          <c:w val="0.99097065462753953"/>
          <c:h val="0.88387266107865547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381489841986456"/>
          <c:y val="4.8701298701298704E-2"/>
          <c:w val="0.6320541760722348"/>
          <c:h val="0.50649350649350644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9BC1FF"/>
                </a:gs>
                <a:gs pos="100000">
                  <a:srgbClr val="3F80CD"/>
                </a:gs>
              </a:gsLst>
              <a:lin ang="5400000"/>
            </a:gradFill>
            <a:ln w="25400">
              <a:noFill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cat>
            <c:strRef>
              <c:f>'Panel de control (No tocar)'!$I$25:$I$28</c:f>
              <c:strCache>
                <c:ptCount val="4"/>
                <c:pt idx="0">
                  <c:v>Cirugias por patologia prevalente</c:v>
                </c:pt>
                <c:pt idx="1">
                  <c:v>Apendicectomías</c:v>
                </c:pt>
                <c:pt idx="2">
                  <c:v>Colecistectomías</c:v>
                </c:pt>
                <c:pt idx="3">
                  <c:v>Hernioplastia Inguinal</c:v>
                </c:pt>
              </c:strCache>
            </c:strRef>
          </c:cat>
          <c:val>
            <c:numRef>
              <c:f>'Panel de control (No tocar)'!$J$25:$J$28</c:f>
              <c:numCache>
                <c:formatCode>General</c:formatCode>
                <c:ptCount val="4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F6-4547-BC8B-B492B6667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8968480"/>
        <c:axId val="1"/>
      </c:barChart>
      <c:catAx>
        <c:axId val="44896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27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44896848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83747178329571104"/>
          <c:y val="0.32467532467532467"/>
          <c:w val="0.98194130925507894"/>
          <c:h val="0.40909090909090906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0011" r="0.75000000000000011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0</xdr:row>
      <xdr:rowOff>28575</xdr:rowOff>
    </xdr:from>
    <xdr:to>
      <xdr:col>15</xdr:col>
      <xdr:colOff>266700</xdr:colOff>
      <xdr:row>16</xdr:row>
      <xdr:rowOff>104775</xdr:rowOff>
    </xdr:to>
    <xdr:graphicFrame macro="">
      <xdr:nvGraphicFramePr>
        <xdr:cNvPr id="1370" name="Chart 9">
          <a:extLst>
            <a:ext uri="{FF2B5EF4-FFF2-40B4-BE49-F238E27FC236}">
              <a16:creationId xmlns:a16="http://schemas.microsoft.com/office/drawing/2014/main" id="{C728DDCE-5E01-49E6-ADC9-E4EF9262C8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16</xdr:row>
      <xdr:rowOff>161925</xdr:rowOff>
    </xdr:from>
    <xdr:to>
      <xdr:col>15</xdr:col>
      <xdr:colOff>257175</xdr:colOff>
      <xdr:row>33</xdr:row>
      <xdr:rowOff>28575</xdr:rowOff>
    </xdr:to>
    <xdr:graphicFrame macro="">
      <xdr:nvGraphicFramePr>
        <xdr:cNvPr id="1371" name="Chart 10">
          <a:extLst>
            <a:ext uri="{FF2B5EF4-FFF2-40B4-BE49-F238E27FC236}">
              <a16:creationId xmlns:a16="http://schemas.microsoft.com/office/drawing/2014/main" id="{18F98846-C88E-44D2-B849-963376C0A8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542925</xdr:colOff>
      <xdr:row>0</xdr:row>
      <xdr:rowOff>9525</xdr:rowOff>
    </xdr:from>
    <xdr:to>
      <xdr:col>21</xdr:col>
      <xdr:colOff>190500</xdr:colOff>
      <xdr:row>16</xdr:row>
      <xdr:rowOff>95250</xdr:rowOff>
    </xdr:to>
    <xdr:graphicFrame macro="">
      <xdr:nvGraphicFramePr>
        <xdr:cNvPr id="1372" name="Chart 11">
          <a:extLst>
            <a:ext uri="{FF2B5EF4-FFF2-40B4-BE49-F238E27FC236}">
              <a16:creationId xmlns:a16="http://schemas.microsoft.com/office/drawing/2014/main" id="{09FA4125-DAF8-4F36-910D-F6929B8C8A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523875</xdr:colOff>
      <xdr:row>16</xdr:row>
      <xdr:rowOff>180975</xdr:rowOff>
    </xdr:from>
    <xdr:to>
      <xdr:col>21</xdr:col>
      <xdr:colOff>171450</xdr:colOff>
      <xdr:row>33</xdr:row>
      <xdr:rowOff>38100</xdr:rowOff>
    </xdr:to>
    <xdr:graphicFrame macro="">
      <xdr:nvGraphicFramePr>
        <xdr:cNvPr id="1373" name="Chart 12">
          <a:extLst>
            <a:ext uri="{FF2B5EF4-FFF2-40B4-BE49-F238E27FC236}">
              <a16:creationId xmlns:a16="http://schemas.microsoft.com/office/drawing/2014/main" id="{AB771080-1B2A-4CC5-A532-91C77BAA7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209550</xdr:colOff>
      <xdr:row>33</xdr:row>
      <xdr:rowOff>152400</xdr:rowOff>
    </xdr:from>
    <xdr:to>
      <xdr:col>15</xdr:col>
      <xdr:colOff>209550</xdr:colOff>
      <xdr:row>49</xdr:row>
      <xdr:rowOff>38100</xdr:rowOff>
    </xdr:to>
    <xdr:graphicFrame macro="">
      <xdr:nvGraphicFramePr>
        <xdr:cNvPr id="1374" name="Chart 13">
          <a:extLst>
            <a:ext uri="{FF2B5EF4-FFF2-40B4-BE49-F238E27FC236}">
              <a16:creationId xmlns:a16="http://schemas.microsoft.com/office/drawing/2014/main" id="{C1C081D8-17F3-4A5B-9787-173627507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590550</xdr:colOff>
      <xdr:row>1</xdr:row>
      <xdr:rowOff>9525</xdr:rowOff>
    </xdr:to>
    <xdr:pic>
      <xdr:nvPicPr>
        <xdr:cNvPr id="1375" name="Imagen 3">
          <a:extLst>
            <a:ext uri="{FF2B5EF4-FFF2-40B4-BE49-F238E27FC236}">
              <a16:creationId xmlns:a16="http://schemas.microsoft.com/office/drawing/2014/main" id="{FF13687C-D8BA-4C02-96AB-E710CC38EC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252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266700</xdr:colOff>
      <xdr:row>4</xdr:row>
      <xdr:rowOff>28575</xdr:rowOff>
    </xdr:from>
    <xdr:to>
      <xdr:col>15</xdr:col>
      <xdr:colOff>266700</xdr:colOff>
      <xdr:row>19</xdr:row>
      <xdr:rowOff>104775</xdr:rowOff>
    </xdr:to>
    <xdr:graphicFrame macro="">
      <xdr:nvGraphicFramePr>
        <xdr:cNvPr id="46351" name="Chart 9">
          <a:extLst>
            <a:ext uri="{FF2B5EF4-FFF2-40B4-BE49-F238E27FC236}">
              <a16:creationId xmlns:a16="http://schemas.microsoft.com/office/drawing/2014/main" id="{4D005F3A-6CAC-44AC-AA64-A77B94CF12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257175</xdr:colOff>
      <xdr:row>19</xdr:row>
      <xdr:rowOff>161925</xdr:rowOff>
    </xdr:from>
    <xdr:to>
      <xdr:col>15</xdr:col>
      <xdr:colOff>257175</xdr:colOff>
      <xdr:row>35</xdr:row>
      <xdr:rowOff>28575</xdr:rowOff>
    </xdr:to>
    <xdr:graphicFrame macro="">
      <xdr:nvGraphicFramePr>
        <xdr:cNvPr id="46352" name="Chart 10">
          <a:extLst>
            <a:ext uri="{FF2B5EF4-FFF2-40B4-BE49-F238E27FC236}">
              <a16:creationId xmlns:a16="http://schemas.microsoft.com/office/drawing/2014/main" id="{65D8889F-0AA8-4D8B-99AF-50E64B1B05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542925</xdr:colOff>
      <xdr:row>4</xdr:row>
      <xdr:rowOff>9525</xdr:rowOff>
    </xdr:from>
    <xdr:to>
      <xdr:col>21</xdr:col>
      <xdr:colOff>190500</xdr:colOff>
      <xdr:row>19</xdr:row>
      <xdr:rowOff>95250</xdr:rowOff>
    </xdr:to>
    <xdr:graphicFrame macro="">
      <xdr:nvGraphicFramePr>
        <xdr:cNvPr id="46353" name="Chart 11">
          <a:extLst>
            <a:ext uri="{FF2B5EF4-FFF2-40B4-BE49-F238E27FC236}">
              <a16:creationId xmlns:a16="http://schemas.microsoft.com/office/drawing/2014/main" id="{0FC629DA-ACA6-4202-88AF-16141EA180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523875</xdr:colOff>
      <xdr:row>19</xdr:row>
      <xdr:rowOff>180975</xdr:rowOff>
    </xdr:from>
    <xdr:to>
      <xdr:col>21</xdr:col>
      <xdr:colOff>171450</xdr:colOff>
      <xdr:row>35</xdr:row>
      <xdr:rowOff>38100</xdr:rowOff>
    </xdr:to>
    <xdr:graphicFrame macro="">
      <xdr:nvGraphicFramePr>
        <xdr:cNvPr id="46354" name="Chart 12">
          <a:extLst>
            <a:ext uri="{FF2B5EF4-FFF2-40B4-BE49-F238E27FC236}">
              <a16:creationId xmlns:a16="http://schemas.microsoft.com/office/drawing/2014/main" id="{A3936325-0074-4500-9611-90D68A487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209550</xdr:colOff>
      <xdr:row>35</xdr:row>
      <xdr:rowOff>152400</xdr:rowOff>
    </xdr:from>
    <xdr:to>
      <xdr:col>15</xdr:col>
      <xdr:colOff>209550</xdr:colOff>
      <xdr:row>51</xdr:row>
      <xdr:rowOff>38100</xdr:rowOff>
    </xdr:to>
    <xdr:graphicFrame macro="">
      <xdr:nvGraphicFramePr>
        <xdr:cNvPr id="46355" name="Chart 13">
          <a:extLst>
            <a:ext uri="{FF2B5EF4-FFF2-40B4-BE49-F238E27FC236}">
              <a16:creationId xmlns:a16="http://schemas.microsoft.com/office/drawing/2014/main" id="{BE8124A5-89F8-4D05-9FE5-A18077B2C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8" name="Tabla1689" displayName="Tabla1689" ref="A6:G497" totalsRowShown="0" headerRowDxfId="15" dataDxfId="14" headerRowBorderDxfId="12" tableBorderDxfId="13">
  <tableColumns count="7">
    <tableColumn id="4" name="Fecha" dataDxfId="22"/>
    <tableColumn id="19" name="Diagnóstico" dataDxfId="21"/>
    <tableColumn id="6" name="Cirugía" dataDxfId="20"/>
    <tableColumn id="21" name="Complejidad" dataDxfId="19"/>
    <tableColumn id="20" name="Especialidad" dataDxfId="18"/>
    <tableColumn id="16" name="Vía de Abordaje" dataDxfId="17"/>
    <tableColumn id="7" name="Actuación" dataDxfId="16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5" name="Tabla168926" displayName="Tabla168926" ref="A1:H491" totalsRowShown="0" headerRowDxfId="3" dataDxfId="2" headerRowBorderDxfId="0" tableBorderDxfId="1">
  <tableColumns count="8">
    <tableColumn id="4" name="Fecha" dataDxfId="11"/>
    <tableColumn id="18" name="Procedimiento" dataDxfId="10"/>
    <tableColumn id="6" name="Tipo de Complejidad" dataDxfId="9"/>
    <tableColumn id="16" name="Via de Abordaje" dataDxfId="8"/>
    <tableColumn id="7" name="Especialidad" dataDxfId="7"/>
    <tableColumn id="8" name="Cirugía" dataDxfId="6"/>
    <tableColumn id="9" name="Diagnóstico" dataDxfId="5"/>
    <tableColumn id="11" name="Actuación" dataDxfId="4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\..\..\..\..\Desktop\nomenclador_ACC-180-10_niveles_aac%2013_11_2017-%2022-05-2018-%2006-12-2018.pdf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7"/>
  <sheetViews>
    <sheetView showGridLines="0" tabSelected="1" zoomScale="85" zoomScaleNormal="85" workbookViewId="0">
      <selection activeCell="D5" sqref="D5"/>
    </sheetView>
  </sheetViews>
  <sheetFormatPr baseColWidth="10" defaultRowHeight="15" x14ac:dyDescent="0.25"/>
  <cols>
    <col min="1" max="1" width="13.7109375" style="23" customWidth="1"/>
    <col min="2" max="2" width="20.28515625" style="23" bestFit="1" customWidth="1"/>
    <col min="3" max="3" width="62.7109375" style="23" bestFit="1" customWidth="1"/>
    <col min="4" max="4" width="30.7109375" style="23" customWidth="1"/>
    <col min="5" max="5" width="18.85546875" style="23" bestFit="1" customWidth="1"/>
    <col min="6" max="6" width="20.7109375" style="23" bestFit="1" customWidth="1"/>
    <col min="7" max="7" width="13.140625" style="23" bestFit="1" customWidth="1"/>
    <col min="8" max="8" width="10.140625" style="23" customWidth="1"/>
    <col min="9" max="9" width="36" bestFit="1" customWidth="1"/>
    <col min="10" max="10" width="14.42578125" customWidth="1"/>
    <col min="11" max="12" width="13.85546875" bestFit="1" customWidth="1"/>
  </cols>
  <sheetData>
    <row r="1" spans="1:10" ht="59.25" customHeight="1" x14ac:dyDescent="0.7">
      <c r="A1" s="58"/>
      <c r="B1" s="58"/>
      <c r="C1" s="57"/>
      <c r="D1" s="56"/>
      <c r="E1" s="54"/>
      <c r="F1" s="29"/>
      <c r="G1" s="29"/>
      <c r="H1" s="29"/>
      <c r="I1" s="31" t="s">
        <v>478</v>
      </c>
      <c r="J1" s="32" t="s">
        <v>17</v>
      </c>
    </row>
    <row r="2" spans="1:10" ht="22.5" customHeight="1" x14ac:dyDescent="0.7">
      <c r="A2" s="62" t="s">
        <v>485</v>
      </c>
      <c r="B2" s="59"/>
      <c r="C2" s="59"/>
      <c r="D2" s="60"/>
      <c r="E2" s="61"/>
      <c r="F2" s="60"/>
      <c r="G2" s="60"/>
      <c r="H2" s="29"/>
      <c r="I2" s="33"/>
      <c r="J2" s="34"/>
    </row>
    <row r="3" spans="1:10" ht="21" customHeight="1" x14ac:dyDescent="0.7">
      <c r="A3" s="62" t="s">
        <v>484</v>
      </c>
      <c r="B3" s="59"/>
      <c r="C3" s="59"/>
      <c r="D3" s="60"/>
      <c r="E3" s="61"/>
      <c r="F3" s="60"/>
      <c r="G3" s="60"/>
      <c r="H3" s="29"/>
      <c r="I3" s="35" t="s">
        <v>480</v>
      </c>
      <c r="J3" s="36">
        <f>COUNTIF(B7:B1005,"*")</f>
        <v>0</v>
      </c>
    </row>
    <row r="4" spans="1:10" ht="15" customHeight="1" x14ac:dyDescent="0.7">
      <c r="A4" s="62" t="s">
        <v>486</v>
      </c>
      <c r="B4" s="59"/>
      <c r="C4" s="59"/>
      <c r="D4" s="60"/>
      <c r="E4" s="61"/>
      <c r="F4" s="60"/>
      <c r="G4" s="60"/>
      <c r="H4" s="29"/>
      <c r="I4" s="33"/>
      <c r="J4" s="37"/>
    </row>
    <row r="5" spans="1:10" ht="84.75" customHeight="1" x14ac:dyDescent="0.7">
      <c r="A5" s="63" t="s">
        <v>487</v>
      </c>
      <c r="B5" s="59"/>
      <c r="C5" s="59"/>
      <c r="D5" s="65" t="s">
        <v>488</v>
      </c>
      <c r="E5" s="61"/>
      <c r="F5" s="60"/>
      <c r="G5" s="60"/>
      <c r="H5" s="29"/>
      <c r="I5" s="35" t="s">
        <v>13</v>
      </c>
      <c r="J5" s="38"/>
    </row>
    <row r="6" spans="1:10" ht="21.75" customHeight="1" x14ac:dyDescent="0.25">
      <c r="A6" s="1" t="s">
        <v>33</v>
      </c>
      <c r="B6" s="1" t="s">
        <v>38</v>
      </c>
      <c r="C6" s="1" t="s">
        <v>37</v>
      </c>
      <c r="D6" s="1" t="s">
        <v>42</v>
      </c>
      <c r="E6" s="1" t="s">
        <v>36</v>
      </c>
      <c r="F6" s="1" t="s">
        <v>477</v>
      </c>
      <c r="G6" s="1" t="s">
        <v>32</v>
      </c>
      <c r="H6" s="30"/>
      <c r="I6" s="39" t="s">
        <v>44</v>
      </c>
      <c r="J6" s="40">
        <f>COUNTIF(D1:D10007,"Menor    (1y2 Nomenclador AAC)")</f>
        <v>0</v>
      </c>
    </row>
    <row r="7" spans="1:10" x14ac:dyDescent="0.25">
      <c r="A7" s="22"/>
      <c r="B7" s="24"/>
      <c r="D7" s="64"/>
      <c r="I7" s="41" t="s">
        <v>39</v>
      </c>
      <c r="J7" s="40">
        <f>COUNTIF(D1:D10005,"Mediana (3y4 Nomenclador AAC)")</f>
        <v>0</v>
      </c>
    </row>
    <row r="8" spans="1:10" x14ac:dyDescent="0.25">
      <c r="A8" s="22"/>
      <c r="B8" s="24"/>
      <c r="C8" s="25"/>
      <c r="D8" s="25"/>
      <c r="E8" s="25"/>
      <c r="F8" s="25"/>
      <c r="I8" s="39" t="s">
        <v>45</v>
      </c>
      <c r="J8" s="40">
        <f>COUNTIF(D1:D10006,"Mayor    (5y6 Nomenclador AAC)")</f>
        <v>0</v>
      </c>
    </row>
    <row r="9" spans="1:10" x14ac:dyDescent="0.25">
      <c r="A9" s="22"/>
      <c r="B9" s="24"/>
      <c r="C9" s="25"/>
      <c r="D9" s="25"/>
      <c r="E9" s="25"/>
      <c r="F9" s="25"/>
      <c r="G9" s="25"/>
      <c r="H9" s="25"/>
      <c r="I9" s="41" t="s">
        <v>46</v>
      </c>
      <c r="J9" s="40">
        <f>COUNTIF(D1:D10007,"Gran Cx  (7 Nomenclador AAC)")</f>
        <v>0</v>
      </c>
    </row>
    <row r="10" spans="1:10" x14ac:dyDescent="0.25">
      <c r="A10" s="22"/>
      <c r="B10" s="24"/>
      <c r="C10" s="25"/>
      <c r="D10" s="25"/>
      <c r="E10" s="25"/>
      <c r="F10" s="25"/>
      <c r="G10" s="25"/>
      <c r="H10" s="25"/>
      <c r="I10" s="55"/>
      <c r="J10" s="40"/>
    </row>
    <row r="11" spans="1:10" x14ac:dyDescent="0.25">
      <c r="A11" s="24"/>
      <c r="B11" s="24"/>
      <c r="C11" s="25"/>
      <c r="D11" s="25"/>
      <c r="E11" s="25"/>
      <c r="G11" s="25"/>
      <c r="H11" s="25"/>
      <c r="I11" s="35" t="s">
        <v>26</v>
      </c>
      <c r="J11" s="38"/>
    </row>
    <row r="12" spans="1:10" x14ac:dyDescent="0.25">
      <c r="A12" s="24"/>
      <c r="B12" s="24"/>
      <c r="C12" s="25"/>
      <c r="D12" s="25"/>
      <c r="E12" s="25"/>
      <c r="G12" s="25"/>
      <c r="H12" s="25"/>
      <c r="I12" s="42" t="s">
        <v>23</v>
      </c>
      <c r="J12" s="43">
        <f>COUNTIF(F1:F10007,"Convencional")</f>
        <v>0</v>
      </c>
    </row>
    <row r="13" spans="1:10" x14ac:dyDescent="0.25">
      <c r="A13" s="24"/>
      <c r="B13" s="24"/>
      <c r="C13" s="25"/>
      <c r="D13" s="25"/>
      <c r="E13" s="25"/>
      <c r="G13" s="25"/>
      <c r="H13" s="25"/>
      <c r="I13" s="44" t="s">
        <v>479</v>
      </c>
      <c r="J13" s="40">
        <f>COUNTIF(F1:F10007,"Laparoscopica")</f>
        <v>0</v>
      </c>
    </row>
    <row r="14" spans="1:10" x14ac:dyDescent="0.25">
      <c r="A14" s="24"/>
      <c r="B14" s="24"/>
      <c r="C14" s="25"/>
      <c r="D14" s="25"/>
      <c r="E14" s="25"/>
      <c r="G14" s="25"/>
      <c r="H14" s="25"/>
      <c r="I14" s="45" t="s">
        <v>25</v>
      </c>
      <c r="J14" s="46">
        <f>COUNTIF(F1:F10007,"Miniinvasiva/endoscopica")</f>
        <v>0</v>
      </c>
    </row>
    <row r="15" spans="1:10" x14ac:dyDescent="0.25">
      <c r="A15" s="24"/>
      <c r="B15" s="24"/>
      <c r="C15" s="25"/>
      <c r="D15" s="25"/>
      <c r="E15" s="25"/>
      <c r="G15" s="25"/>
      <c r="H15" s="25"/>
      <c r="I15" s="33"/>
      <c r="J15" s="37"/>
    </row>
    <row r="16" spans="1:10" x14ac:dyDescent="0.25">
      <c r="A16" s="24"/>
      <c r="B16" s="24"/>
      <c r="C16" s="25"/>
      <c r="D16" s="25"/>
      <c r="E16" s="25"/>
      <c r="G16" s="25"/>
      <c r="H16" s="25"/>
      <c r="I16" s="35" t="s">
        <v>16</v>
      </c>
      <c r="J16" s="38"/>
    </row>
    <row r="17" spans="1:12" x14ac:dyDescent="0.25">
      <c r="A17" s="22"/>
      <c r="B17" s="24"/>
      <c r="C17" s="25"/>
      <c r="D17" s="25"/>
      <c r="E17" s="25"/>
      <c r="G17" s="25"/>
      <c r="H17" s="25"/>
      <c r="I17" s="47" t="s">
        <v>0</v>
      </c>
      <c r="J17" s="40">
        <f>COUNTIF(E1:E10007,"General")</f>
        <v>0</v>
      </c>
    </row>
    <row r="18" spans="1:12" ht="15.75" thickBot="1" x14ac:dyDescent="0.3">
      <c r="A18" s="24"/>
      <c r="B18" s="24"/>
      <c r="C18" s="25"/>
      <c r="D18" s="25"/>
      <c r="E18" s="25"/>
      <c r="G18" s="25"/>
      <c r="H18" s="25"/>
      <c r="I18" s="48" t="s">
        <v>18</v>
      </c>
      <c r="J18" s="40">
        <f>COUNTIF(E1:E10008,"Cabeza y Cuello")</f>
        <v>0</v>
      </c>
      <c r="L18" s="2"/>
    </row>
    <row r="19" spans="1:12" x14ac:dyDescent="0.25">
      <c r="A19" s="24"/>
      <c r="B19" s="24"/>
      <c r="C19" s="25"/>
      <c r="D19" s="25"/>
      <c r="E19" s="25"/>
      <c r="G19" s="25"/>
      <c r="H19" s="25"/>
      <c r="I19" s="47" t="s">
        <v>47</v>
      </c>
      <c r="J19" s="40">
        <f>COUNTIF(E1:E10009,"Hepatobiliopancreatico")</f>
        <v>0</v>
      </c>
    </row>
    <row r="20" spans="1:12" x14ac:dyDescent="0.25">
      <c r="A20" s="24"/>
      <c r="B20" s="24"/>
      <c r="C20" s="25"/>
      <c r="D20" s="25"/>
      <c r="E20" s="25"/>
      <c r="G20" s="25"/>
      <c r="H20" s="25"/>
      <c r="I20" s="48" t="s">
        <v>49</v>
      </c>
      <c r="J20" s="40">
        <f>COUNTIF(E1:E10010,"Tubo digestivo")</f>
        <v>0</v>
      </c>
    </row>
    <row r="21" spans="1:12" x14ac:dyDescent="0.25">
      <c r="A21" s="24"/>
      <c r="B21" s="24"/>
      <c r="C21" s="25"/>
      <c r="D21" s="25"/>
      <c r="E21" s="25"/>
      <c r="G21" s="25"/>
      <c r="H21" s="25"/>
      <c r="I21" s="47" t="s">
        <v>19</v>
      </c>
      <c r="J21" s="40">
        <f>COUNTIF(E1:E10011,"Menor partes blandas")</f>
        <v>0</v>
      </c>
    </row>
    <row r="22" spans="1:12" x14ac:dyDescent="0.25">
      <c r="A22" s="24"/>
      <c r="B22" s="24"/>
      <c r="C22" s="25"/>
      <c r="D22" s="25"/>
      <c r="E22" s="25"/>
      <c r="G22" s="25"/>
      <c r="H22" s="25"/>
      <c r="I22" s="48" t="s">
        <v>481</v>
      </c>
      <c r="J22" s="40">
        <f>COUNTIF(E1:E10012,"Coloproctologia")</f>
        <v>0</v>
      </c>
    </row>
    <row r="23" spans="1:12" x14ac:dyDescent="0.25">
      <c r="A23" s="24"/>
      <c r="B23" s="24"/>
      <c r="C23" s="25"/>
      <c r="D23" s="25"/>
      <c r="E23" s="25"/>
      <c r="G23" s="25"/>
      <c r="H23" s="25"/>
      <c r="I23" s="48" t="s">
        <v>48</v>
      </c>
      <c r="J23" s="40">
        <f>COUNTIF(E1:E10014,"Paredes Abdominales")</f>
        <v>0</v>
      </c>
    </row>
    <row r="24" spans="1:12" x14ac:dyDescent="0.25">
      <c r="A24" s="24"/>
      <c r="B24" s="24"/>
      <c r="C24" s="25"/>
      <c r="D24" s="25"/>
      <c r="E24" s="25"/>
      <c r="G24" s="25"/>
      <c r="H24" s="25"/>
      <c r="I24" s="47" t="s">
        <v>22</v>
      </c>
      <c r="J24" s="40">
        <f>COUNTIF(E1:E10015,"Torax")</f>
        <v>0</v>
      </c>
    </row>
    <row r="25" spans="1:12" x14ac:dyDescent="0.25">
      <c r="A25" s="24"/>
      <c r="B25" s="24"/>
      <c r="C25" s="25"/>
      <c r="D25" s="25"/>
      <c r="E25" s="25"/>
      <c r="G25" s="25"/>
      <c r="H25" s="25"/>
      <c r="I25" s="48" t="s">
        <v>482</v>
      </c>
      <c r="J25" s="40">
        <f>COUNTIF(E1:E10016,"Percutanea")</f>
        <v>0</v>
      </c>
    </row>
    <row r="26" spans="1:12" x14ac:dyDescent="0.25">
      <c r="A26" s="22"/>
      <c r="B26" s="24"/>
      <c r="C26" s="25"/>
      <c r="D26" s="25"/>
      <c r="E26" s="25"/>
      <c r="G26" s="25"/>
      <c r="H26" s="25"/>
      <c r="I26" s="47" t="s">
        <v>43</v>
      </c>
      <c r="J26" s="40">
        <f>COUNTIF(E1:E10017,"Otras")</f>
        <v>0</v>
      </c>
    </row>
    <row r="27" spans="1:12" x14ac:dyDescent="0.25">
      <c r="A27" s="24"/>
      <c r="B27" s="24"/>
      <c r="C27" s="25"/>
      <c r="D27" s="25"/>
      <c r="E27" s="25"/>
      <c r="G27" s="25"/>
      <c r="H27" s="25"/>
      <c r="I27" s="33"/>
      <c r="J27" s="37"/>
    </row>
    <row r="28" spans="1:12" x14ac:dyDescent="0.25">
      <c r="A28" s="24"/>
      <c r="B28" s="24"/>
      <c r="C28" s="25"/>
      <c r="D28" s="25"/>
      <c r="E28" s="25"/>
      <c r="G28" s="25"/>
      <c r="H28" s="25"/>
      <c r="I28" s="35" t="s">
        <v>483</v>
      </c>
      <c r="J28" s="38"/>
    </row>
    <row r="29" spans="1:12" x14ac:dyDescent="0.25">
      <c r="A29" s="24"/>
      <c r="B29" s="24"/>
      <c r="C29" s="25"/>
      <c r="D29" s="25"/>
      <c r="E29" s="25"/>
      <c r="G29" s="25"/>
      <c r="H29" s="25"/>
      <c r="I29" s="49" t="s">
        <v>21</v>
      </c>
      <c r="J29" s="43">
        <f>COUNTIF(C1:C654,"08.05.24 Apendicectomia 2")</f>
        <v>0</v>
      </c>
    </row>
    <row r="30" spans="1:12" x14ac:dyDescent="0.25">
      <c r="A30" s="24"/>
      <c r="B30" s="24"/>
      <c r="C30" s="25"/>
      <c r="D30" s="25"/>
      <c r="E30" s="25"/>
      <c r="G30" s="25"/>
      <c r="H30" s="25"/>
      <c r="I30" s="49" t="s">
        <v>31</v>
      </c>
      <c r="J30" s="43">
        <f>COUNTIF(C1:C655,"08.07.09 Colecistectomía 4")</f>
        <v>0</v>
      </c>
    </row>
    <row r="31" spans="1:12" x14ac:dyDescent="0.25">
      <c r="A31" s="24"/>
      <c r="B31" s="24"/>
      <c r="C31" s="25"/>
      <c r="D31" s="25"/>
      <c r="E31" s="25"/>
      <c r="G31" s="25"/>
      <c r="H31" s="25"/>
      <c r="I31" s="49" t="s">
        <v>29</v>
      </c>
      <c r="J31" s="43">
        <f>COUNTIF(C1:C656,"08.02.03 Hernioplastia inguinal, crural, u otras incluyendo umbilical y epigástrica 3")</f>
        <v>0</v>
      </c>
    </row>
    <row r="32" spans="1:12" x14ac:dyDescent="0.25">
      <c r="A32" s="24"/>
      <c r="B32" s="24"/>
      <c r="C32" s="25"/>
      <c r="D32" s="25"/>
      <c r="E32" s="25"/>
      <c r="G32" s="25"/>
      <c r="H32" s="25"/>
      <c r="I32" s="33"/>
      <c r="J32" s="37"/>
    </row>
    <row r="33" spans="1:10" x14ac:dyDescent="0.25">
      <c r="A33" s="24"/>
      <c r="B33" s="24"/>
      <c r="C33" s="25"/>
      <c r="D33" s="25"/>
      <c r="E33" s="25"/>
      <c r="G33" s="25"/>
      <c r="H33" s="25"/>
      <c r="I33" s="35" t="s">
        <v>32</v>
      </c>
      <c r="J33" s="38"/>
    </row>
    <row r="34" spans="1:10" x14ac:dyDescent="0.25">
      <c r="A34" s="24"/>
      <c r="B34" s="24"/>
      <c r="C34" s="25"/>
      <c r="D34" s="25"/>
      <c r="E34" s="25"/>
      <c r="G34" s="25"/>
      <c r="H34" s="25"/>
      <c r="I34" s="50" t="s">
        <v>8</v>
      </c>
      <c r="J34" s="51">
        <f>COUNTIF(G1:G564,"Cirujano")</f>
        <v>0</v>
      </c>
    </row>
    <row r="35" spans="1:10" x14ac:dyDescent="0.25">
      <c r="A35" s="24"/>
      <c r="B35" s="24"/>
      <c r="C35" s="25"/>
      <c r="D35" s="25"/>
      <c r="E35" s="25"/>
      <c r="G35" s="25"/>
      <c r="H35" s="25"/>
      <c r="I35" s="52" t="s">
        <v>40</v>
      </c>
      <c r="J35" s="53">
        <f>COUNTIF(G1:G565,"Ayudante")</f>
        <v>0</v>
      </c>
    </row>
    <row r="36" spans="1:10" x14ac:dyDescent="0.25">
      <c r="A36" s="24"/>
      <c r="B36" s="24"/>
      <c r="C36" s="25"/>
      <c r="D36" s="25"/>
      <c r="E36" s="25"/>
      <c r="G36" s="25"/>
      <c r="H36" s="25"/>
    </row>
    <row r="37" spans="1:10" x14ac:dyDescent="0.25">
      <c r="A37" s="22"/>
      <c r="B37" s="24"/>
      <c r="E37" s="25"/>
      <c r="G37" s="25"/>
      <c r="H37" s="25"/>
    </row>
    <row r="38" spans="1:10" x14ac:dyDescent="0.25">
      <c r="A38" s="24"/>
      <c r="B38" s="24"/>
      <c r="E38" s="25"/>
      <c r="G38" s="25"/>
      <c r="H38" s="25"/>
    </row>
    <row r="39" spans="1:10" x14ac:dyDescent="0.25">
      <c r="A39" s="24"/>
      <c r="B39" s="24"/>
      <c r="E39" s="25"/>
      <c r="G39" s="25"/>
      <c r="H39" s="25"/>
    </row>
    <row r="40" spans="1:10" x14ac:dyDescent="0.25">
      <c r="A40" s="24"/>
      <c r="B40" s="24"/>
      <c r="C40" s="25"/>
      <c r="D40" s="25"/>
      <c r="E40" s="25"/>
      <c r="G40" s="25"/>
      <c r="H40" s="25"/>
    </row>
    <row r="41" spans="1:10" x14ac:dyDescent="0.25">
      <c r="A41" s="24"/>
      <c r="B41" s="24"/>
      <c r="C41" s="25"/>
      <c r="D41" s="25"/>
      <c r="E41" s="25"/>
      <c r="G41" s="25"/>
      <c r="H41" s="25"/>
    </row>
    <row r="42" spans="1:10" x14ac:dyDescent="0.25">
      <c r="A42" s="24"/>
      <c r="B42" s="24"/>
      <c r="C42" s="25"/>
      <c r="D42" s="25"/>
      <c r="E42" s="25"/>
      <c r="F42" s="25"/>
      <c r="G42" s="25"/>
      <c r="H42" s="25"/>
    </row>
    <row r="43" spans="1:10" x14ac:dyDescent="0.25">
      <c r="A43" s="24"/>
      <c r="B43" s="24"/>
      <c r="C43" s="25"/>
      <c r="D43" s="25"/>
      <c r="E43" s="25"/>
      <c r="F43" s="25"/>
      <c r="G43" s="25"/>
      <c r="H43" s="25"/>
    </row>
    <row r="44" spans="1:10" x14ac:dyDescent="0.25">
      <c r="A44" s="24"/>
      <c r="B44" s="24"/>
      <c r="C44" s="25"/>
      <c r="D44" s="25"/>
      <c r="E44" s="25"/>
      <c r="F44" s="25"/>
      <c r="G44" s="25"/>
      <c r="H44" s="25"/>
    </row>
    <row r="45" spans="1:10" x14ac:dyDescent="0.25">
      <c r="A45" s="24"/>
      <c r="B45" s="24"/>
      <c r="C45" s="25"/>
      <c r="D45" s="25"/>
      <c r="E45" s="25"/>
      <c r="F45" s="25"/>
      <c r="G45" s="25"/>
      <c r="H45" s="25"/>
    </row>
    <row r="46" spans="1:10" x14ac:dyDescent="0.25">
      <c r="A46" s="24"/>
      <c r="B46" s="24"/>
      <c r="C46" s="25"/>
      <c r="D46" s="25"/>
      <c r="E46" s="25"/>
      <c r="F46" s="25"/>
      <c r="G46" s="25"/>
      <c r="H46" s="25"/>
    </row>
    <row r="47" spans="1:10" x14ac:dyDescent="0.25">
      <c r="A47" s="24"/>
      <c r="B47" s="24"/>
      <c r="C47" s="25"/>
      <c r="D47" s="25"/>
      <c r="E47" s="25"/>
      <c r="F47" s="25"/>
      <c r="G47" s="25"/>
      <c r="H47" s="25"/>
    </row>
    <row r="48" spans="1:10" x14ac:dyDescent="0.25">
      <c r="A48" s="24"/>
      <c r="B48" s="24"/>
      <c r="C48" s="25"/>
      <c r="D48" s="25"/>
      <c r="E48" s="25"/>
      <c r="F48" s="25"/>
      <c r="G48" s="25"/>
      <c r="H48" s="25"/>
    </row>
    <row r="49" spans="1:8" x14ac:dyDescent="0.25">
      <c r="A49" s="24"/>
      <c r="B49" s="24"/>
      <c r="C49" s="25"/>
      <c r="D49" s="25"/>
      <c r="E49" s="25"/>
      <c r="F49" s="25"/>
      <c r="G49" s="25"/>
      <c r="H49" s="25"/>
    </row>
    <row r="50" spans="1:8" x14ac:dyDescent="0.25">
      <c r="A50" s="24"/>
      <c r="B50" s="24"/>
      <c r="C50" s="25"/>
      <c r="D50" s="25"/>
      <c r="E50" s="25"/>
      <c r="F50" s="25"/>
      <c r="G50" s="25"/>
      <c r="H50" s="25"/>
    </row>
    <row r="51" spans="1:8" x14ac:dyDescent="0.25">
      <c r="A51" s="24"/>
      <c r="B51" s="24"/>
      <c r="C51" s="25"/>
      <c r="D51" s="25"/>
      <c r="E51" s="25"/>
      <c r="F51" s="25"/>
      <c r="G51" s="25"/>
      <c r="H51" s="25"/>
    </row>
    <row r="52" spans="1:8" x14ac:dyDescent="0.25">
      <c r="A52" s="24"/>
      <c r="B52" s="24"/>
      <c r="C52" s="25"/>
      <c r="D52" s="25"/>
      <c r="E52" s="25"/>
      <c r="F52" s="25"/>
      <c r="G52" s="25"/>
      <c r="H52" s="25"/>
    </row>
    <row r="53" spans="1:8" x14ac:dyDescent="0.25">
      <c r="A53" s="24"/>
      <c r="B53" s="24"/>
      <c r="C53" s="25"/>
      <c r="D53" s="25"/>
      <c r="E53" s="25"/>
      <c r="F53" s="25"/>
      <c r="G53" s="25"/>
      <c r="H53" s="25"/>
    </row>
    <row r="54" spans="1:8" x14ac:dyDescent="0.25">
      <c r="A54" s="24"/>
      <c r="B54" s="24"/>
      <c r="C54" s="25"/>
      <c r="D54" s="25"/>
      <c r="E54" s="25"/>
      <c r="F54" s="25"/>
      <c r="G54" s="25"/>
      <c r="H54" s="25"/>
    </row>
    <row r="55" spans="1:8" x14ac:dyDescent="0.25">
      <c r="A55" s="24"/>
      <c r="B55" s="24"/>
      <c r="C55" s="25"/>
      <c r="D55" s="25"/>
      <c r="E55" s="25"/>
      <c r="F55" s="25"/>
      <c r="G55" s="25"/>
      <c r="H55" s="25"/>
    </row>
    <row r="56" spans="1:8" x14ac:dyDescent="0.25">
      <c r="A56" s="24"/>
      <c r="B56" s="24"/>
      <c r="C56" s="25"/>
      <c r="D56" s="25"/>
      <c r="E56" s="25"/>
      <c r="F56" s="25"/>
      <c r="G56" s="25"/>
      <c r="H56" s="25"/>
    </row>
    <row r="57" spans="1:8" x14ac:dyDescent="0.25">
      <c r="A57" s="24"/>
      <c r="B57" s="24"/>
      <c r="C57" s="25"/>
      <c r="D57" s="25"/>
      <c r="E57" s="25"/>
      <c r="F57" s="25"/>
      <c r="G57" s="25"/>
      <c r="H57" s="25"/>
    </row>
    <row r="58" spans="1:8" x14ac:dyDescent="0.25">
      <c r="A58" s="24"/>
      <c r="B58" s="24"/>
      <c r="C58" s="25"/>
      <c r="D58" s="25"/>
      <c r="E58" s="25"/>
      <c r="F58" s="25"/>
      <c r="G58" s="25"/>
      <c r="H58" s="25"/>
    </row>
    <row r="59" spans="1:8" x14ac:dyDescent="0.25">
      <c r="A59" s="24"/>
      <c r="B59" s="24"/>
      <c r="C59" s="25"/>
      <c r="D59" s="25"/>
      <c r="E59" s="25"/>
      <c r="F59" s="25"/>
      <c r="G59" s="25"/>
      <c r="H59" s="25"/>
    </row>
    <row r="60" spans="1:8" x14ac:dyDescent="0.25">
      <c r="A60" s="24"/>
      <c r="B60" s="24"/>
      <c r="C60" s="25"/>
      <c r="D60" s="25"/>
      <c r="E60" s="25"/>
      <c r="F60" s="25"/>
      <c r="G60" s="25"/>
      <c r="H60" s="25"/>
    </row>
    <row r="61" spans="1:8" x14ac:dyDescent="0.25">
      <c r="A61" s="24"/>
      <c r="B61" s="24"/>
      <c r="C61" s="25"/>
      <c r="D61" s="25"/>
      <c r="E61" s="25"/>
      <c r="F61" s="25"/>
      <c r="G61" s="25"/>
      <c r="H61" s="25"/>
    </row>
    <row r="62" spans="1:8" x14ac:dyDescent="0.25">
      <c r="A62" s="24"/>
      <c r="B62" s="24"/>
      <c r="C62" s="25"/>
      <c r="D62" s="25"/>
      <c r="E62" s="25"/>
      <c r="F62" s="25"/>
      <c r="G62" s="25"/>
      <c r="H62" s="25"/>
    </row>
    <row r="63" spans="1:8" x14ac:dyDescent="0.25">
      <c r="A63" s="24"/>
      <c r="B63" s="24"/>
      <c r="C63" s="25"/>
      <c r="D63" s="25"/>
      <c r="E63" s="25"/>
      <c r="F63" s="25"/>
      <c r="G63" s="25"/>
      <c r="H63" s="25"/>
    </row>
    <row r="64" spans="1:8" x14ac:dyDescent="0.25">
      <c r="A64" s="24"/>
      <c r="B64" s="24"/>
      <c r="C64" s="25"/>
      <c r="D64" s="25"/>
      <c r="E64" s="25"/>
      <c r="F64" s="25"/>
      <c r="G64" s="25"/>
      <c r="H64" s="25"/>
    </row>
    <row r="65" spans="1:8" x14ac:dyDescent="0.25">
      <c r="A65" s="24"/>
      <c r="B65" s="24"/>
      <c r="C65" s="25"/>
      <c r="D65" s="25"/>
      <c r="E65" s="25"/>
      <c r="F65" s="25"/>
      <c r="G65" s="25"/>
      <c r="H65" s="25"/>
    </row>
    <row r="66" spans="1:8" x14ac:dyDescent="0.25">
      <c r="A66" s="24"/>
      <c r="B66" s="24"/>
      <c r="C66" s="25"/>
      <c r="D66" s="25"/>
      <c r="E66" s="25"/>
      <c r="F66" s="25"/>
      <c r="G66" s="25"/>
      <c r="H66" s="25"/>
    </row>
    <row r="67" spans="1:8" x14ac:dyDescent="0.25">
      <c r="A67" s="24"/>
      <c r="B67" s="24"/>
      <c r="C67" s="25"/>
      <c r="D67" s="25"/>
      <c r="E67" s="25"/>
      <c r="F67" s="25"/>
      <c r="G67" s="25"/>
      <c r="H67" s="25"/>
    </row>
    <row r="68" spans="1:8" x14ac:dyDescent="0.25">
      <c r="A68" s="24"/>
      <c r="B68" s="24"/>
      <c r="C68" s="25"/>
      <c r="D68" s="25"/>
      <c r="E68" s="25"/>
      <c r="F68" s="25"/>
      <c r="G68" s="25"/>
      <c r="H68" s="25"/>
    </row>
    <row r="69" spans="1:8" x14ac:dyDescent="0.25">
      <c r="A69" s="24"/>
      <c r="B69" s="24"/>
      <c r="C69" s="25"/>
      <c r="D69" s="25"/>
      <c r="E69" s="25"/>
      <c r="F69" s="25"/>
      <c r="G69" s="25"/>
      <c r="H69" s="25"/>
    </row>
    <row r="70" spans="1:8" x14ac:dyDescent="0.25">
      <c r="A70" s="24"/>
      <c r="B70" s="24"/>
      <c r="C70" s="25"/>
      <c r="D70" s="25"/>
      <c r="E70" s="25"/>
      <c r="F70" s="25"/>
      <c r="G70" s="25"/>
      <c r="H70" s="25"/>
    </row>
    <row r="71" spans="1:8" x14ac:dyDescent="0.25">
      <c r="A71" s="24"/>
      <c r="B71" s="24"/>
      <c r="C71" s="25"/>
      <c r="D71" s="25"/>
      <c r="E71" s="25"/>
      <c r="F71" s="25"/>
      <c r="G71" s="25"/>
      <c r="H71" s="25"/>
    </row>
    <row r="72" spans="1:8" x14ac:dyDescent="0.25">
      <c r="A72" s="24"/>
      <c r="B72" s="24"/>
      <c r="C72" s="25"/>
      <c r="D72" s="25"/>
      <c r="E72" s="25"/>
      <c r="F72" s="25"/>
      <c r="G72" s="25"/>
      <c r="H72" s="25"/>
    </row>
    <row r="73" spans="1:8" x14ac:dyDescent="0.25">
      <c r="A73" s="24"/>
      <c r="B73" s="24"/>
      <c r="C73" s="25"/>
      <c r="D73" s="25"/>
      <c r="E73" s="25"/>
      <c r="F73" s="25"/>
      <c r="G73" s="25"/>
      <c r="H73" s="25"/>
    </row>
    <row r="74" spans="1:8" x14ac:dyDescent="0.25">
      <c r="A74" s="24"/>
      <c r="B74" s="24"/>
      <c r="C74" s="25"/>
      <c r="D74" s="25"/>
      <c r="E74" s="25"/>
      <c r="F74" s="25"/>
      <c r="G74" s="25"/>
      <c r="H74" s="25"/>
    </row>
    <row r="75" spans="1:8" x14ac:dyDescent="0.25">
      <c r="A75" s="24"/>
      <c r="B75" s="24"/>
      <c r="C75" s="25"/>
      <c r="D75" s="25"/>
      <c r="E75" s="25"/>
      <c r="F75" s="25"/>
      <c r="G75" s="25"/>
      <c r="H75" s="25"/>
    </row>
    <row r="76" spans="1:8" x14ac:dyDescent="0.25">
      <c r="A76" s="24"/>
      <c r="B76" s="24"/>
      <c r="C76" s="25"/>
      <c r="D76" s="25"/>
      <c r="E76" s="25"/>
      <c r="F76" s="25"/>
      <c r="G76" s="25"/>
      <c r="H76" s="25"/>
    </row>
    <row r="77" spans="1:8" x14ac:dyDescent="0.25">
      <c r="A77" s="24"/>
      <c r="B77" s="24"/>
      <c r="C77" s="25"/>
      <c r="D77" s="25"/>
      <c r="E77" s="25"/>
      <c r="F77" s="25"/>
      <c r="G77" s="25"/>
      <c r="H77" s="25"/>
    </row>
    <row r="78" spans="1:8" x14ac:dyDescent="0.25">
      <c r="A78" s="24"/>
      <c r="B78" s="24"/>
      <c r="C78" s="25"/>
      <c r="D78" s="25"/>
      <c r="E78" s="25"/>
      <c r="F78" s="25"/>
      <c r="G78" s="25"/>
      <c r="H78" s="25"/>
    </row>
    <row r="79" spans="1:8" x14ac:dyDescent="0.25">
      <c r="A79" s="24"/>
      <c r="B79" s="24"/>
      <c r="C79" s="25"/>
      <c r="D79" s="25"/>
      <c r="E79" s="25"/>
      <c r="F79" s="25"/>
      <c r="G79" s="25"/>
      <c r="H79" s="25"/>
    </row>
    <row r="80" spans="1:8" x14ac:dyDescent="0.25">
      <c r="A80" s="24"/>
      <c r="B80" s="24"/>
      <c r="C80" s="25"/>
      <c r="D80" s="25"/>
      <c r="E80" s="25"/>
      <c r="F80" s="25"/>
      <c r="G80" s="25"/>
      <c r="H80" s="25"/>
    </row>
    <row r="81" spans="1:8" x14ac:dyDescent="0.25">
      <c r="A81" s="24"/>
      <c r="B81" s="24"/>
      <c r="C81" s="25"/>
      <c r="D81" s="25"/>
      <c r="E81" s="25"/>
      <c r="F81" s="25"/>
      <c r="G81" s="25"/>
      <c r="H81" s="25"/>
    </row>
    <row r="82" spans="1:8" x14ac:dyDescent="0.25">
      <c r="A82" s="24"/>
      <c r="B82" s="24"/>
      <c r="C82" s="25"/>
      <c r="D82" s="25"/>
      <c r="E82" s="25"/>
      <c r="F82" s="25"/>
      <c r="G82" s="25"/>
      <c r="H82" s="25"/>
    </row>
    <row r="83" spans="1:8" x14ac:dyDescent="0.25">
      <c r="A83" s="24"/>
      <c r="B83" s="24"/>
      <c r="C83" s="25"/>
      <c r="D83" s="25"/>
      <c r="E83" s="25"/>
      <c r="F83" s="25"/>
      <c r="G83" s="25"/>
      <c r="H83" s="25"/>
    </row>
    <row r="84" spans="1:8" x14ac:dyDescent="0.25">
      <c r="A84" s="24"/>
      <c r="B84" s="24"/>
      <c r="C84" s="25"/>
      <c r="D84" s="25"/>
      <c r="E84" s="25"/>
      <c r="F84" s="25"/>
      <c r="G84" s="25"/>
      <c r="H84" s="25"/>
    </row>
    <row r="85" spans="1:8" x14ac:dyDescent="0.25">
      <c r="A85" s="24"/>
      <c r="B85" s="24"/>
      <c r="C85" s="25"/>
      <c r="D85" s="25"/>
      <c r="E85" s="25"/>
      <c r="F85" s="25"/>
      <c r="G85" s="25"/>
      <c r="H85" s="25"/>
    </row>
    <row r="86" spans="1:8" x14ac:dyDescent="0.25">
      <c r="A86" s="24"/>
      <c r="B86" s="24"/>
      <c r="C86" s="25"/>
      <c r="D86" s="25"/>
      <c r="E86" s="25"/>
      <c r="F86" s="25"/>
      <c r="G86" s="25"/>
      <c r="H86" s="25"/>
    </row>
    <row r="87" spans="1:8" x14ac:dyDescent="0.25">
      <c r="A87" s="24"/>
      <c r="B87" s="24"/>
      <c r="C87" s="25"/>
      <c r="D87" s="25"/>
      <c r="E87" s="25"/>
      <c r="F87" s="25"/>
      <c r="G87" s="25"/>
      <c r="H87" s="25"/>
    </row>
    <row r="88" spans="1:8" x14ac:dyDescent="0.25">
      <c r="A88" s="24"/>
      <c r="B88" s="24"/>
      <c r="C88" s="25"/>
      <c r="D88" s="25"/>
      <c r="E88" s="25"/>
      <c r="F88" s="25"/>
      <c r="G88" s="25"/>
      <c r="H88" s="25"/>
    </row>
    <row r="89" spans="1:8" x14ac:dyDescent="0.25">
      <c r="A89" s="24"/>
      <c r="B89" s="24"/>
      <c r="C89" s="25"/>
      <c r="D89" s="25"/>
      <c r="E89" s="25"/>
      <c r="F89" s="25"/>
      <c r="G89" s="25"/>
      <c r="H89" s="25"/>
    </row>
    <row r="90" spans="1:8" x14ac:dyDescent="0.25">
      <c r="A90" s="24"/>
      <c r="B90" s="24"/>
      <c r="C90" s="25"/>
      <c r="D90" s="25"/>
      <c r="E90" s="25"/>
      <c r="F90" s="25"/>
      <c r="G90" s="25"/>
      <c r="H90" s="25"/>
    </row>
    <row r="91" spans="1:8" x14ac:dyDescent="0.25">
      <c r="A91" s="24"/>
      <c r="B91" s="24"/>
      <c r="C91" s="25"/>
      <c r="D91" s="25"/>
      <c r="E91" s="25"/>
      <c r="F91" s="25"/>
      <c r="G91" s="25"/>
      <c r="H91" s="25"/>
    </row>
    <row r="92" spans="1:8" x14ac:dyDescent="0.25">
      <c r="A92" s="24"/>
      <c r="B92" s="24"/>
      <c r="C92" s="25"/>
      <c r="D92" s="25"/>
      <c r="E92" s="25"/>
      <c r="F92" s="25"/>
      <c r="G92" s="25"/>
      <c r="H92" s="25"/>
    </row>
    <row r="93" spans="1:8" x14ac:dyDescent="0.25">
      <c r="A93" s="24"/>
      <c r="B93" s="24"/>
      <c r="C93" s="25"/>
      <c r="D93" s="25"/>
      <c r="E93" s="25"/>
      <c r="F93" s="25"/>
      <c r="G93" s="25"/>
      <c r="H93" s="25"/>
    </row>
    <row r="94" spans="1:8" x14ac:dyDescent="0.25">
      <c r="A94" s="24"/>
      <c r="B94" s="24"/>
      <c r="C94" s="25"/>
      <c r="D94" s="25"/>
      <c r="E94" s="25"/>
      <c r="F94" s="25"/>
      <c r="G94" s="25"/>
      <c r="H94" s="25"/>
    </row>
    <row r="95" spans="1:8" x14ac:dyDescent="0.25">
      <c r="A95" s="24"/>
      <c r="B95" s="24"/>
      <c r="C95" s="25"/>
      <c r="D95" s="25"/>
      <c r="E95" s="25"/>
      <c r="F95" s="25"/>
      <c r="G95" s="25"/>
      <c r="H95" s="25"/>
    </row>
    <row r="96" spans="1:8" x14ac:dyDescent="0.25">
      <c r="A96" s="24"/>
      <c r="B96" s="24"/>
      <c r="C96" s="25"/>
      <c r="D96" s="25"/>
      <c r="E96" s="25"/>
      <c r="F96" s="25"/>
      <c r="G96" s="25"/>
      <c r="H96" s="25"/>
    </row>
    <row r="97" spans="1:8" x14ac:dyDescent="0.25">
      <c r="A97" s="24"/>
      <c r="B97" s="24"/>
      <c r="C97" s="25"/>
      <c r="D97" s="25"/>
      <c r="E97" s="25"/>
      <c r="F97" s="25"/>
      <c r="G97" s="25"/>
      <c r="H97" s="25"/>
    </row>
    <row r="98" spans="1:8" x14ac:dyDescent="0.25">
      <c r="A98" s="24"/>
      <c r="B98" s="24"/>
      <c r="C98" s="25"/>
      <c r="D98" s="25"/>
      <c r="E98" s="25"/>
      <c r="F98" s="25"/>
      <c r="G98" s="25"/>
      <c r="H98" s="25"/>
    </row>
    <row r="99" spans="1:8" x14ac:dyDescent="0.25">
      <c r="A99" s="24"/>
      <c r="B99" s="24"/>
      <c r="C99" s="25"/>
      <c r="D99" s="25"/>
      <c r="E99" s="25"/>
      <c r="F99" s="25"/>
      <c r="G99" s="25"/>
      <c r="H99" s="25"/>
    </row>
    <row r="100" spans="1:8" x14ac:dyDescent="0.25">
      <c r="A100" s="24"/>
      <c r="B100" s="24"/>
      <c r="C100" s="25"/>
      <c r="D100" s="25"/>
      <c r="E100" s="25"/>
      <c r="F100" s="25"/>
      <c r="G100" s="25"/>
      <c r="H100" s="25"/>
    </row>
    <row r="101" spans="1:8" x14ac:dyDescent="0.25">
      <c r="A101" s="24"/>
      <c r="B101" s="24"/>
      <c r="C101" s="25"/>
      <c r="D101" s="25"/>
      <c r="E101" s="25"/>
      <c r="F101" s="25"/>
      <c r="G101" s="25"/>
      <c r="H101" s="25"/>
    </row>
    <row r="102" spans="1:8" x14ac:dyDescent="0.25">
      <c r="A102" s="24"/>
      <c r="B102" s="24"/>
      <c r="C102" s="25"/>
      <c r="D102" s="25"/>
      <c r="E102" s="25"/>
      <c r="F102" s="25"/>
      <c r="G102" s="25"/>
      <c r="H102" s="25"/>
    </row>
    <row r="103" spans="1:8" x14ac:dyDescent="0.25">
      <c r="A103" s="24"/>
      <c r="B103" s="24"/>
      <c r="C103" s="25"/>
      <c r="D103" s="25"/>
      <c r="E103" s="25"/>
      <c r="F103" s="25"/>
      <c r="G103" s="25"/>
      <c r="H103" s="25"/>
    </row>
    <row r="104" spans="1:8" x14ac:dyDescent="0.25">
      <c r="A104" s="24"/>
      <c r="B104" s="24"/>
      <c r="C104" s="25"/>
      <c r="D104" s="25"/>
      <c r="E104" s="25"/>
      <c r="F104" s="25"/>
      <c r="G104" s="25"/>
      <c r="H104" s="25"/>
    </row>
    <row r="105" spans="1:8" x14ac:dyDescent="0.25">
      <c r="A105" s="24"/>
      <c r="B105" s="24"/>
      <c r="C105" s="25"/>
      <c r="D105" s="25"/>
      <c r="E105" s="25"/>
      <c r="F105" s="25"/>
      <c r="G105" s="25"/>
      <c r="H105" s="25"/>
    </row>
    <row r="106" spans="1:8" x14ac:dyDescent="0.25">
      <c r="A106" s="24"/>
      <c r="B106" s="24"/>
      <c r="C106" s="25"/>
      <c r="D106" s="25"/>
      <c r="E106" s="25"/>
      <c r="F106" s="25"/>
      <c r="G106" s="25"/>
      <c r="H106" s="25"/>
    </row>
    <row r="107" spans="1:8" x14ac:dyDescent="0.25">
      <c r="A107" s="24"/>
      <c r="B107" s="24"/>
      <c r="C107" s="25"/>
      <c r="D107" s="25"/>
      <c r="E107" s="25"/>
      <c r="F107" s="25"/>
      <c r="G107" s="25"/>
      <c r="H107" s="25"/>
    </row>
    <row r="108" spans="1:8" x14ac:dyDescent="0.25">
      <c r="A108" s="24"/>
      <c r="B108" s="24"/>
      <c r="C108" s="25"/>
      <c r="D108" s="25"/>
      <c r="E108" s="25"/>
      <c r="F108" s="25"/>
      <c r="G108" s="25"/>
      <c r="H108" s="25"/>
    </row>
    <row r="109" spans="1:8" x14ac:dyDescent="0.25">
      <c r="A109" s="24"/>
      <c r="B109" s="24"/>
      <c r="C109" s="25"/>
      <c r="D109" s="25"/>
      <c r="E109" s="25"/>
      <c r="F109" s="25"/>
      <c r="G109" s="25"/>
      <c r="H109" s="25"/>
    </row>
    <row r="110" spans="1:8" x14ac:dyDescent="0.25">
      <c r="A110" s="24"/>
      <c r="B110" s="24"/>
      <c r="C110" s="25"/>
      <c r="D110" s="25"/>
      <c r="E110" s="25"/>
      <c r="F110" s="25"/>
      <c r="G110" s="25"/>
      <c r="H110" s="25"/>
    </row>
    <row r="111" spans="1:8" x14ac:dyDescent="0.25">
      <c r="A111" s="24"/>
      <c r="B111" s="24"/>
      <c r="C111" s="25"/>
      <c r="D111" s="25"/>
      <c r="E111" s="25"/>
      <c r="F111" s="25"/>
      <c r="G111" s="25"/>
      <c r="H111" s="25"/>
    </row>
    <row r="112" spans="1:8" x14ac:dyDescent="0.25">
      <c r="A112" s="24"/>
      <c r="B112" s="24"/>
      <c r="C112" s="25"/>
      <c r="D112" s="25"/>
      <c r="E112" s="25"/>
      <c r="F112" s="25"/>
      <c r="G112" s="25"/>
      <c r="H112" s="25"/>
    </row>
    <row r="113" spans="1:8" x14ac:dyDescent="0.25">
      <c r="A113" s="24"/>
      <c r="B113" s="24"/>
      <c r="C113" s="25"/>
      <c r="D113" s="25"/>
      <c r="E113" s="25"/>
      <c r="F113" s="25"/>
      <c r="G113" s="25"/>
      <c r="H113" s="25"/>
    </row>
    <row r="114" spans="1:8" x14ac:dyDescent="0.25">
      <c r="A114" s="24"/>
      <c r="B114" s="24"/>
      <c r="C114" s="25"/>
      <c r="D114" s="25"/>
      <c r="E114" s="25"/>
      <c r="F114" s="25"/>
      <c r="G114" s="25"/>
      <c r="H114" s="25"/>
    </row>
    <row r="115" spans="1:8" x14ac:dyDescent="0.25">
      <c r="A115" s="24"/>
      <c r="B115" s="24"/>
      <c r="C115" s="25"/>
      <c r="D115" s="25"/>
      <c r="E115" s="25"/>
      <c r="F115" s="25"/>
      <c r="G115" s="25"/>
      <c r="H115" s="25"/>
    </row>
    <row r="116" spans="1:8" x14ac:dyDescent="0.25">
      <c r="A116" s="24"/>
      <c r="B116" s="24"/>
      <c r="C116" s="25"/>
      <c r="D116" s="25"/>
      <c r="E116" s="25"/>
      <c r="F116" s="25"/>
      <c r="G116" s="25"/>
      <c r="H116" s="25"/>
    </row>
    <row r="117" spans="1:8" x14ac:dyDescent="0.25">
      <c r="A117" s="24"/>
      <c r="B117" s="24"/>
      <c r="C117" s="25"/>
      <c r="D117" s="25"/>
      <c r="E117" s="25"/>
      <c r="F117" s="25"/>
      <c r="G117" s="25"/>
      <c r="H117" s="25"/>
    </row>
    <row r="118" spans="1:8" x14ac:dyDescent="0.25">
      <c r="A118" s="24"/>
      <c r="B118" s="24"/>
      <c r="C118" s="25"/>
      <c r="D118" s="25"/>
      <c r="E118" s="25"/>
      <c r="F118" s="25"/>
      <c r="G118" s="25"/>
      <c r="H118" s="25"/>
    </row>
    <row r="119" spans="1:8" x14ac:dyDescent="0.25">
      <c r="A119" s="24"/>
      <c r="B119" s="24"/>
      <c r="C119" s="25"/>
      <c r="D119" s="25"/>
      <c r="E119" s="25"/>
      <c r="F119" s="25"/>
      <c r="G119" s="25"/>
      <c r="H119" s="25"/>
    </row>
    <row r="120" spans="1:8" x14ac:dyDescent="0.25">
      <c r="A120" s="24"/>
      <c r="B120" s="24"/>
      <c r="C120" s="25"/>
      <c r="D120" s="25"/>
      <c r="E120" s="25"/>
      <c r="F120" s="25"/>
      <c r="G120" s="25"/>
      <c r="H120" s="25"/>
    </row>
    <row r="121" spans="1:8" x14ac:dyDescent="0.25">
      <c r="A121" s="24"/>
      <c r="B121" s="24"/>
      <c r="C121" s="25"/>
      <c r="D121" s="25"/>
      <c r="E121" s="25"/>
      <c r="F121" s="25"/>
      <c r="G121" s="25"/>
      <c r="H121" s="25"/>
    </row>
    <row r="122" spans="1:8" x14ac:dyDescent="0.25">
      <c r="A122" s="24"/>
      <c r="B122" s="24"/>
      <c r="C122" s="25"/>
      <c r="D122" s="25"/>
      <c r="E122" s="25"/>
      <c r="F122" s="25"/>
      <c r="G122" s="25"/>
      <c r="H122" s="25"/>
    </row>
    <row r="123" spans="1:8" x14ac:dyDescent="0.25">
      <c r="A123" s="24"/>
      <c r="B123" s="24"/>
      <c r="C123" s="25"/>
      <c r="D123" s="25"/>
      <c r="E123" s="25"/>
      <c r="F123" s="25"/>
      <c r="G123" s="25"/>
      <c r="H123" s="25"/>
    </row>
    <row r="124" spans="1:8" x14ac:dyDescent="0.25">
      <c r="A124" s="24"/>
      <c r="B124" s="24"/>
      <c r="C124" s="25"/>
      <c r="D124" s="25"/>
      <c r="E124" s="25"/>
      <c r="F124" s="25"/>
      <c r="G124" s="25"/>
      <c r="H124" s="25"/>
    </row>
    <row r="125" spans="1:8" x14ac:dyDescent="0.25">
      <c r="A125" s="24"/>
      <c r="B125" s="24"/>
      <c r="C125" s="25"/>
      <c r="D125" s="25"/>
      <c r="E125" s="25"/>
      <c r="F125" s="25"/>
      <c r="G125" s="25"/>
      <c r="H125" s="25"/>
    </row>
    <row r="126" spans="1:8" x14ac:dyDescent="0.25">
      <c r="A126" s="24"/>
      <c r="B126" s="24"/>
      <c r="C126" s="25"/>
      <c r="D126" s="25"/>
      <c r="E126" s="25"/>
      <c r="F126" s="25"/>
      <c r="G126" s="25"/>
      <c r="H126" s="25"/>
    </row>
    <row r="127" spans="1:8" x14ac:dyDescent="0.25">
      <c r="A127" s="24"/>
      <c r="B127" s="24"/>
      <c r="C127" s="25"/>
      <c r="D127" s="25"/>
      <c r="E127" s="25"/>
      <c r="F127" s="25"/>
      <c r="G127" s="25"/>
      <c r="H127" s="25"/>
    </row>
    <row r="128" spans="1:8" x14ac:dyDescent="0.25">
      <c r="A128" s="24"/>
      <c r="B128" s="24"/>
      <c r="C128" s="25"/>
      <c r="D128" s="25"/>
      <c r="E128" s="25"/>
      <c r="F128" s="25"/>
      <c r="G128" s="25"/>
      <c r="H128" s="25"/>
    </row>
    <row r="129" spans="1:8" x14ac:dyDescent="0.25">
      <c r="A129" s="24"/>
      <c r="B129" s="24"/>
      <c r="C129" s="25"/>
      <c r="D129" s="25"/>
      <c r="E129" s="25"/>
      <c r="F129" s="25"/>
      <c r="G129" s="25"/>
      <c r="H129" s="25"/>
    </row>
    <row r="130" spans="1:8" x14ac:dyDescent="0.25">
      <c r="A130" s="24"/>
      <c r="B130" s="24"/>
      <c r="C130" s="25"/>
      <c r="D130" s="25"/>
      <c r="E130" s="25"/>
      <c r="F130" s="25"/>
      <c r="G130" s="25"/>
      <c r="H130" s="25"/>
    </row>
    <row r="131" spans="1:8" x14ac:dyDescent="0.25">
      <c r="A131" s="24"/>
      <c r="B131" s="24"/>
      <c r="C131" s="25"/>
      <c r="D131" s="25"/>
      <c r="E131" s="25"/>
      <c r="F131" s="25"/>
      <c r="G131" s="25"/>
      <c r="H131" s="25"/>
    </row>
    <row r="132" spans="1:8" x14ac:dyDescent="0.25">
      <c r="A132" s="24"/>
      <c r="B132" s="24"/>
      <c r="C132" s="25"/>
      <c r="D132" s="25"/>
      <c r="E132" s="25"/>
      <c r="F132" s="25"/>
      <c r="G132" s="25"/>
      <c r="H132" s="25"/>
    </row>
    <row r="133" spans="1:8" x14ac:dyDescent="0.25">
      <c r="A133" s="24"/>
      <c r="B133" s="24"/>
      <c r="C133" s="25"/>
      <c r="D133" s="25"/>
      <c r="E133" s="25"/>
      <c r="F133" s="25"/>
      <c r="G133" s="25"/>
      <c r="H133" s="25"/>
    </row>
    <row r="134" spans="1:8" x14ac:dyDescent="0.25">
      <c r="A134" s="24"/>
      <c r="B134" s="24"/>
      <c r="C134" s="25"/>
      <c r="D134" s="25"/>
      <c r="E134" s="25"/>
      <c r="F134" s="25"/>
      <c r="G134" s="25"/>
      <c r="H134" s="25"/>
    </row>
    <row r="135" spans="1:8" x14ac:dyDescent="0.25">
      <c r="A135" s="24"/>
      <c r="B135" s="24"/>
      <c r="C135" s="25"/>
      <c r="D135" s="25"/>
      <c r="E135" s="25"/>
      <c r="F135" s="25"/>
      <c r="G135" s="25"/>
      <c r="H135" s="25"/>
    </row>
    <row r="136" spans="1:8" x14ac:dyDescent="0.25">
      <c r="A136" s="24"/>
      <c r="B136" s="24"/>
      <c r="C136" s="25"/>
      <c r="D136" s="25"/>
      <c r="E136" s="25"/>
      <c r="F136" s="25"/>
      <c r="G136" s="25"/>
      <c r="H136" s="25"/>
    </row>
    <row r="137" spans="1:8" x14ac:dyDescent="0.25">
      <c r="A137" s="24"/>
      <c r="B137" s="24"/>
      <c r="C137" s="25"/>
      <c r="D137" s="25"/>
      <c r="E137" s="25"/>
      <c r="F137" s="25"/>
      <c r="G137" s="25"/>
      <c r="H137" s="25"/>
    </row>
    <row r="138" spans="1:8" x14ac:dyDescent="0.25">
      <c r="A138" s="24"/>
      <c r="B138" s="24"/>
      <c r="C138" s="25"/>
      <c r="D138" s="25"/>
      <c r="E138" s="25"/>
      <c r="F138" s="25"/>
      <c r="G138" s="25"/>
      <c r="H138" s="25"/>
    </row>
    <row r="139" spans="1:8" x14ac:dyDescent="0.25">
      <c r="A139" s="24"/>
      <c r="B139" s="24"/>
      <c r="C139" s="25"/>
      <c r="D139" s="25"/>
      <c r="E139" s="25"/>
      <c r="F139" s="25"/>
      <c r="G139" s="25"/>
      <c r="H139" s="25"/>
    </row>
    <row r="140" spans="1:8" x14ac:dyDescent="0.25">
      <c r="A140" s="24"/>
      <c r="B140" s="24"/>
      <c r="C140" s="25"/>
      <c r="D140" s="25"/>
      <c r="E140" s="25"/>
      <c r="F140" s="25"/>
      <c r="G140" s="25"/>
      <c r="H140" s="25"/>
    </row>
    <row r="141" spans="1:8" x14ac:dyDescent="0.25">
      <c r="A141" s="24"/>
      <c r="B141" s="24"/>
      <c r="C141" s="25"/>
      <c r="D141" s="25"/>
      <c r="E141" s="25"/>
      <c r="F141" s="25"/>
      <c r="G141" s="25"/>
      <c r="H141" s="25"/>
    </row>
    <row r="142" spans="1:8" x14ac:dyDescent="0.25">
      <c r="A142" s="24"/>
      <c r="B142" s="24"/>
      <c r="C142" s="25"/>
      <c r="D142" s="25"/>
      <c r="E142" s="25"/>
      <c r="F142" s="25"/>
      <c r="G142" s="25"/>
      <c r="H142" s="25"/>
    </row>
    <row r="143" spans="1:8" x14ac:dyDescent="0.25">
      <c r="A143" s="24"/>
      <c r="B143" s="24"/>
      <c r="C143" s="25"/>
      <c r="D143" s="25"/>
      <c r="E143" s="25"/>
      <c r="F143" s="25"/>
      <c r="G143" s="25"/>
      <c r="H143" s="25"/>
    </row>
    <row r="144" spans="1:8" x14ac:dyDescent="0.25">
      <c r="A144" s="24"/>
      <c r="B144" s="24"/>
      <c r="C144" s="25"/>
      <c r="D144" s="25"/>
      <c r="E144" s="25"/>
      <c r="F144" s="25"/>
      <c r="G144" s="25"/>
      <c r="H144" s="25"/>
    </row>
    <row r="145" spans="1:8" x14ac:dyDescent="0.25">
      <c r="A145" s="24"/>
      <c r="B145" s="24"/>
      <c r="C145" s="25"/>
      <c r="D145" s="25"/>
      <c r="E145" s="25"/>
      <c r="F145" s="25"/>
      <c r="G145" s="25"/>
      <c r="H145" s="25"/>
    </row>
    <row r="146" spans="1:8" x14ac:dyDescent="0.25">
      <c r="A146" s="24"/>
      <c r="B146" s="24"/>
      <c r="C146" s="25"/>
      <c r="D146" s="25"/>
      <c r="E146" s="25"/>
      <c r="F146" s="25"/>
      <c r="G146" s="25"/>
      <c r="H146" s="25"/>
    </row>
    <row r="147" spans="1:8" x14ac:dyDescent="0.25">
      <c r="A147" s="24"/>
      <c r="B147" s="24"/>
      <c r="C147" s="25"/>
      <c r="D147" s="25"/>
      <c r="E147" s="25"/>
      <c r="F147" s="25"/>
      <c r="G147" s="25"/>
      <c r="H147" s="25"/>
    </row>
    <row r="148" spans="1:8" x14ac:dyDescent="0.25">
      <c r="A148" s="24"/>
      <c r="B148" s="24"/>
      <c r="C148" s="25"/>
      <c r="D148" s="25"/>
      <c r="E148" s="25"/>
      <c r="F148" s="25"/>
      <c r="G148" s="25"/>
      <c r="H148" s="25"/>
    </row>
    <row r="149" spans="1:8" x14ac:dyDescent="0.25">
      <c r="A149" s="24"/>
      <c r="B149" s="24"/>
      <c r="C149" s="25"/>
      <c r="D149" s="25"/>
      <c r="E149" s="25"/>
      <c r="F149" s="25"/>
      <c r="G149" s="25"/>
      <c r="H149" s="25"/>
    </row>
    <row r="150" spans="1:8" x14ac:dyDescent="0.25">
      <c r="A150" s="24"/>
      <c r="B150" s="24"/>
      <c r="C150" s="25"/>
      <c r="D150" s="25"/>
      <c r="E150" s="25"/>
      <c r="F150" s="25"/>
      <c r="G150" s="25"/>
      <c r="H150" s="25"/>
    </row>
    <row r="151" spans="1:8" x14ac:dyDescent="0.25">
      <c r="A151" s="24"/>
      <c r="B151" s="24"/>
      <c r="C151" s="25"/>
      <c r="D151" s="25"/>
      <c r="E151" s="25"/>
      <c r="F151" s="25"/>
      <c r="G151" s="25"/>
      <c r="H151" s="25"/>
    </row>
    <row r="152" spans="1:8" x14ac:dyDescent="0.25">
      <c r="A152" s="24"/>
      <c r="B152" s="24"/>
      <c r="C152" s="25"/>
      <c r="D152" s="25"/>
      <c r="E152" s="25"/>
      <c r="F152" s="25"/>
      <c r="G152" s="25"/>
      <c r="H152" s="25"/>
    </row>
    <row r="153" spans="1:8" x14ac:dyDescent="0.25">
      <c r="A153" s="24"/>
      <c r="B153" s="24"/>
      <c r="C153" s="25"/>
      <c r="D153" s="25"/>
      <c r="E153" s="25"/>
      <c r="F153" s="25"/>
      <c r="G153" s="25"/>
      <c r="H153" s="25"/>
    </row>
    <row r="154" spans="1:8" x14ac:dyDescent="0.25">
      <c r="A154" s="24"/>
      <c r="B154" s="24"/>
      <c r="C154" s="25"/>
      <c r="D154" s="25"/>
      <c r="E154" s="25"/>
      <c r="F154" s="25"/>
      <c r="G154" s="25"/>
      <c r="H154" s="25"/>
    </row>
    <row r="155" spans="1:8" x14ac:dyDescent="0.25">
      <c r="A155" s="24"/>
      <c r="B155" s="24"/>
      <c r="C155" s="25"/>
      <c r="D155" s="25"/>
      <c r="E155" s="25"/>
      <c r="F155" s="25"/>
      <c r="G155" s="25"/>
      <c r="H155" s="25"/>
    </row>
    <row r="156" spans="1:8" x14ac:dyDescent="0.25">
      <c r="A156" s="24"/>
      <c r="B156" s="24"/>
      <c r="C156" s="25"/>
      <c r="D156" s="25"/>
      <c r="E156" s="25"/>
      <c r="F156" s="25"/>
      <c r="G156" s="25"/>
      <c r="H156" s="25"/>
    </row>
    <row r="157" spans="1:8" x14ac:dyDescent="0.25">
      <c r="A157" s="24"/>
      <c r="B157" s="24"/>
      <c r="C157" s="25"/>
      <c r="D157" s="25"/>
      <c r="E157" s="25"/>
      <c r="F157" s="25"/>
      <c r="G157" s="25"/>
      <c r="H157" s="25"/>
    </row>
    <row r="158" spans="1:8" x14ac:dyDescent="0.25">
      <c r="A158" s="24"/>
      <c r="B158" s="24"/>
      <c r="C158" s="25"/>
      <c r="D158" s="25"/>
      <c r="E158" s="25"/>
      <c r="F158" s="25"/>
      <c r="G158" s="25"/>
      <c r="H158" s="25"/>
    </row>
    <row r="159" spans="1:8" x14ac:dyDescent="0.25">
      <c r="A159" s="24"/>
      <c r="B159" s="24"/>
      <c r="C159" s="25"/>
      <c r="D159" s="25"/>
      <c r="E159" s="25"/>
      <c r="F159" s="25"/>
      <c r="G159" s="25"/>
      <c r="H159" s="25"/>
    </row>
    <row r="160" spans="1:8" x14ac:dyDescent="0.25">
      <c r="A160" s="24"/>
      <c r="B160" s="24"/>
      <c r="C160" s="25"/>
      <c r="D160" s="25"/>
      <c r="E160" s="25"/>
      <c r="F160" s="25"/>
      <c r="G160" s="25"/>
      <c r="H160" s="25"/>
    </row>
    <row r="161" spans="1:8" x14ac:dyDescent="0.25">
      <c r="A161" s="24"/>
      <c r="B161" s="24"/>
      <c r="C161" s="25"/>
      <c r="D161" s="25"/>
      <c r="E161" s="25"/>
      <c r="F161" s="25"/>
      <c r="G161" s="25"/>
      <c r="H161" s="25"/>
    </row>
    <row r="162" spans="1:8" x14ac:dyDescent="0.25">
      <c r="A162" s="24"/>
      <c r="B162" s="24"/>
      <c r="C162" s="25"/>
      <c r="D162" s="25"/>
      <c r="E162" s="25"/>
      <c r="F162" s="25"/>
      <c r="G162" s="25"/>
      <c r="H162" s="25"/>
    </row>
    <row r="163" spans="1:8" x14ac:dyDescent="0.25">
      <c r="A163" s="24"/>
      <c r="B163" s="24"/>
      <c r="C163" s="25"/>
      <c r="D163" s="25"/>
      <c r="E163" s="25"/>
      <c r="F163" s="25"/>
      <c r="G163" s="25"/>
      <c r="H163" s="25"/>
    </row>
    <row r="164" spans="1:8" x14ac:dyDescent="0.25">
      <c r="A164" s="24"/>
      <c r="B164" s="24"/>
      <c r="C164" s="25"/>
      <c r="D164" s="25"/>
      <c r="E164" s="25"/>
      <c r="F164" s="25"/>
      <c r="G164" s="25"/>
      <c r="H164" s="25"/>
    </row>
    <row r="165" spans="1:8" x14ac:dyDescent="0.25">
      <c r="A165" s="24"/>
      <c r="B165" s="24"/>
      <c r="C165" s="25"/>
      <c r="D165" s="25"/>
      <c r="E165" s="25"/>
      <c r="F165" s="25"/>
      <c r="G165" s="25"/>
      <c r="H165" s="25"/>
    </row>
    <row r="166" spans="1:8" x14ac:dyDescent="0.25">
      <c r="A166" s="24"/>
      <c r="B166" s="24"/>
      <c r="C166" s="25"/>
      <c r="D166" s="25"/>
      <c r="E166" s="25"/>
      <c r="F166" s="25"/>
      <c r="G166" s="25"/>
      <c r="H166" s="25"/>
    </row>
    <row r="167" spans="1:8" x14ac:dyDescent="0.25">
      <c r="A167" s="24"/>
      <c r="B167" s="24"/>
      <c r="C167" s="25"/>
      <c r="D167" s="25"/>
      <c r="E167" s="25"/>
      <c r="F167" s="25"/>
      <c r="G167" s="25"/>
      <c r="H167" s="25"/>
    </row>
    <row r="168" spans="1:8" x14ac:dyDescent="0.25">
      <c r="A168" s="24"/>
      <c r="B168" s="24"/>
      <c r="C168" s="25"/>
      <c r="D168" s="25"/>
      <c r="E168" s="25"/>
      <c r="F168" s="25"/>
      <c r="G168" s="25"/>
      <c r="H168" s="25"/>
    </row>
    <row r="169" spans="1:8" x14ac:dyDescent="0.25">
      <c r="A169" s="24"/>
      <c r="B169" s="24"/>
      <c r="C169" s="25"/>
      <c r="D169" s="25"/>
      <c r="E169" s="25"/>
      <c r="F169" s="25"/>
      <c r="G169" s="25"/>
      <c r="H169" s="25"/>
    </row>
    <row r="170" spans="1:8" x14ac:dyDescent="0.25">
      <c r="A170" s="24"/>
      <c r="B170" s="24"/>
      <c r="C170" s="25"/>
      <c r="D170" s="25"/>
      <c r="E170" s="25"/>
      <c r="F170" s="25"/>
      <c r="G170" s="25"/>
      <c r="H170" s="25"/>
    </row>
    <row r="171" spans="1:8" x14ac:dyDescent="0.25">
      <c r="A171" s="24"/>
      <c r="B171" s="24"/>
      <c r="C171" s="25"/>
      <c r="D171" s="25"/>
      <c r="E171" s="25"/>
      <c r="F171" s="25"/>
      <c r="G171" s="25"/>
      <c r="H171" s="25"/>
    </row>
    <row r="172" spans="1:8" x14ac:dyDescent="0.25">
      <c r="A172" s="24"/>
      <c r="B172" s="24"/>
      <c r="C172" s="25"/>
      <c r="D172" s="25"/>
      <c r="E172" s="25"/>
      <c r="F172" s="25"/>
      <c r="G172" s="25"/>
      <c r="H172" s="25"/>
    </row>
    <row r="173" spans="1:8" x14ac:dyDescent="0.25">
      <c r="A173" s="24"/>
      <c r="B173" s="24"/>
      <c r="C173" s="25"/>
      <c r="D173" s="25"/>
      <c r="E173" s="25"/>
      <c r="F173" s="25"/>
      <c r="G173" s="25"/>
      <c r="H173" s="25"/>
    </row>
    <row r="174" spans="1:8" x14ac:dyDescent="0.25">
      <c r="A174" s="24"/>
      <c r="B174" s="24"/>
      <c r="C174" s="25"/>
      <c r="D174" s="25"/>
      <c r="E174" s="25"/>
      <c r="F174" s="25"/>
      <c r="G174" s="25"/>
      <c r="H174" s="25"/>
    </row>
    <row r="175" spans="1:8" x14ac:dyDescent="0.25">
      <c r="A175" s="24"/>
      <c r="B175" s="24"/>
      <c r="C175" s="25"/>
      <c r="D175" s="25"/>
      <c r="E175" s="25"/>
      <c r="F175" s="25"/>
      <c r="G175" s="25"/>
      <c r="H175" s="25"/>
    </row>
    <row r="176" spans="1:8" x14ac:dyDescent="0.25">
      <c r="A176" s="24"/>
      <c r="B176" s="24"/>
      <c r="C176" s="25"/>
      <c r="D176" s="25"/>
      <c r="E176" s="25"/>
      <c r="F176" s="25"/>
      <c r="G176" s="25"/>
      <c r="H176" s="25"/>
    </row>
    <row r="177" spans="1:8" x14ac:dyDescent="0.25">
      <c r="A177" s="24"/>
      <c r="B177" s="24"/>
      <c r="C177" s="25"/>
      <c r="D177" s="25"/>
      <c r="E177" s="25"/>
      <c r="F177" s="25"/>
      <c r="G177" s="25"/>
      <c r="H177" s="25"/>
    </row>
    <row r="178" spans="1:8" x14ac:dyDescent="0.25">
      <c r="A178" s="24"/>
      <c r="B178" s="24"/>
      <c r="C178" s="25"/>
      <c r="D178" s="25"/>
      <c r="E178" s="25"/>
      <c r="F178" s="25"/>
      <c r="G178" s="25"/>
      <c r="H178" s="25"/>
    </row>
    <row r="179" spans="1:8" x14ac:dyDescent="0.25">
      <c r="A179" s="24"/>
      <c r="B179" s="24"/>
      <c r="C179" s="25"/>
      <c r="D179" s="25"/>
      <c r="E179" s="25"/>
      <c r="F179" s="25"/>
      <c r="G179" s="25"/>
      <c r="H179" s="25"/>
    </row>
    <row r="180" spans="1:8" x14ac:dyDescent="0.25">
      <c r="A180" s="24"/>
      <c r="B180" s="24"/>
      <c r="C180" s="25"/>
      <c r="D180" s="25"/>
      <c r="E180" s="25"/>
      <c r="F180" s="25"/>
      <c r="G180" s="25"/>
      <c r="H180" s="25"/>
    </row>
    <row r="181" spans="1:8" x14ac:dyDescent="0.25">
      <c r="A181" s="24"/>
      <c r="B181" s="24"/>
      <c r="C181" s="25"/>
      <c r="D181" s="25"/>
      <c r="E181" s="25"/>
      <c r="F181" s="25"/>
      <c r="G181" s="25"/>
      <c r="H181" s="25"/>
    </row>
    <row r="182" spans="1:8" x14ac:dyDescent="0.25">
      <c r="A182" s="24"/>
      <c r="B182" s="24"/>
      <c r="C182" s="25"/>
      <c r="D182" s="25"/>
      <c r="E182" s="25"/>
      <c r="F182" s="25"/>
      <c r="G182" s="25"/>
      <c r="H182" s="25"/>
    </row>
    <row r="183" spans="1:8" x14ac:dyDescent="0.25">
      <c r="A183" s="24"/>
      <c r="B183" s="24"/>
      <c r="C183" s="25"/>
      <c r="D183" s="25"/>
      <c r="E183" s="25"/>
      <c r="F183" s="25"/>
      <c r="G183" s="25"/>
      <c r="H183" s="25"/>
    </row>
    <row r="184" spans="1:8" x14ac:dyDescent="0.25">
      <c r="A184" s="24"/>
      <c r="B184" s="24"/>
      <c r="C184" s="25"/>
      <c r="D184" s="25"/>
      <c r="E184" s="25"/>
      <c r="F184" s="25"/>
      <c r="G184" s="25"/>
      <c r="H184" s="25"/>
    </row>
    <row r="185" spans="1:8" x14ac:dyDescent="0.25">
      <c r="A185" s="24"/>
      <c r="B185" s="24"/>
      <c r="C185" s="25"/>
      <c r="D185" s="25"/>
      <c r="E185" s="25"/>
      <c r="F185" s="25"/>
      <c r="G185" s="25"/>
      <c r="H185" s="25"/>
    </row>
    <row r="186" spans="1:8" x14ac:dyDescent="0.25">
      <c r="A186" s="24"/>
      <c r="B186" s="24"/>
      <c r="C186" s="25"/>
      <c r="D186" s="25"/>
      <c r="E186" s="25"/>
      <c r="F186" s="25"/>
      <c r="G186" s="25"/>
      <c r="H186" s="25"/>
    </row>
    <row r="187" spans="1:8" x14ac:dyDescent="0.25">
      <c r="A187" s="24"/>
      <c r="B187" s="24"/>
      <c r="C187" s="25"/>
      <c r="D187" s="25"/>
      <c r="E187" s="25"/>
      <c r="F187" s="25"/>
      <c r="G187" s="25"/>
      <c r="H187" s="25"/>
    </row>
    <row r="188" spans="1:8" x14ac:dyDescent="0.25">
      <c r="A188" s="24"/>
      <c r="B188" s="24"/>
      <c r="C188" s="25"/>
      <c r="D188" s="25"/>
      <c r="E188" s="25"/>
      <c r="F188" s="25"/>
      <c r="G188" s="25"/>
      <c r="H188" s="25"/>
    </row>
    <row r="189" spans="1:8" x14ac:dyDescent="0.25">
      <c r="A189" s="24"/>
      <c r="B189" s="24"/>
      <c r="C189" s="25"/>
      <c r="D189" s="25"/>
      <c r="E189" s="25"/>
      <c r="F189" s="25"/>
      <c r="G189" s="25"/>
      <c r="H189" s="25"/>
    </row>
    <row r="190" spans="1:8" x14ac:dyDescent="0.25">
      <c r="A190" s="24"/>
      <c r="B190" s="24"/>
      <c r="C190" s="25"/>
      <c r="D190" s="25"/>
      <c r="E190" s="25"/>
      <c r="F190" s="25"/>
      <c r="G190" s="25"/>
      <c r="H190" s="25"/>
    </row>
    <row r="191" spans="1:8" x14ac:dyDescent="0.25">
      <c r="A191" s="24"/>
      <c r="B191" s="24"/>
      <c r="C191" s="25"/>
      <c r="D191" s="25"/>
      <c r="E191" s="25"/>
      <c r="F191" s="25"/>
      <c r="G191" s="25"/>
      <c r="H191" s="25"/>
    </row>
    <row r="192" spans="1:8" x14ac:dyDescent="0.25">
      <c r="A192" s="24"/>
      <c r="B192" s="24"/>
      <c r="C192" s="25"/>
      <c r="D192" s="25"/>
      <c r="E192" s="25"/>
      <c r="F192" s="25"/>
      <c r="G192" s="25"/>
      <c r="H192" s="25"/>
    </row>
    <row r="193" spans="1:8" x14ac:dyDescent="0.25">
      <c r="A193" s="24"/>
      <c r="B193" s="24"/>
      <c r="C193" s="25"/>
      <c r="D193" s="25"/>
      <c r="E193" s="25"/>
      <c r="F193" s="25"/>
      <c r="G193" s="25"/>
      <c r="H193" s="25"/>
    </row>
    <row r="194" spans="1:8" x14ac:dyDescent="0.25">
      <c r="A194" s="24"/>
      <c r="B194" s="24"/>
      <c r="C194" s="25"/>
      <c r="D194" s="25"/>
      <c r="E194" s="25"/>
      <c r="F194" s="25"/>
      <c r="G194" s="25"/>
      <c r="H194" s="25"/>
    </row>
    <row r="195" spans="1:8" x14ac:dyDescent="0.25">
      <c r="A195" s="24"/>
      <c r="B195" s="24"/>
      <c r="C195" s="25"/>
      <c r="D195" s="25"/>
      <c r="E195" s="25"/>
      <c r="F195" s="25"/>
      <c r="G195" s="25"/>
      <c r="H195" s="25"/>
    </row>
    <row r="196" spans="1:8" x14ac:dyDescent="0.25">
      <c r="A196" s="24"/>
      <c r="B196" s="24"/>
      <c r="C196" s="25"/>
      <c r="D196" s="25"/>
      <c r="E196" s="25"/>
      <c r="F196" s="25"/>
      <c r="G196" s="25"/>
      <c r="H196" s="25"/>
    </row>
    <row r="197" spans="1:8" x14ac:dyDescent="0.25">
      <c r="A197" s="24"/>
      <c r="B197" s="24"/>
      <c r="C197" s="25"/>
      <c r="D197" s="25"/>
      <c r="E197" s="25"/>
      <c r="F197" s="25"/>
      <c r="G197" s="25"/>
      <c r="H197" s="25"/>
    </row>
    <row r="198" spans="1:8" x14ac:dyDescent="0.25">
      <c r="A198" s="24"/>
      <c r="B198" s="24"/>
      <c r="C198" s="25"/>
      <c r="D198" s="25"/>
      <c r="E198" s="25"/>
      <c r="F198" s="25"/>
      <c r="G198" s="25"/>
      <c r="H198" s="25"/>
    </row>
    <row r="199" spans="1:8" x14ac:dyDescent="0.25">
      <c r="A199" s="24"/>
      <c r="B199" s="24"/>
      <c r="C199" s="25"/>
      <c r="D199" s="25"/>
      <c r="E199" s="25"/>
      <c r="F199" s="25"/>
      <c r="G199" s="25"/>
      <c r="H199" s="25"/>
    </row>
    <row r="200" spans="1:8" x14ac:dyDescent="0.25">
      <c r="A200" s="24"/>
      <c r="B200" s="24"/>
      <c r="C200" s="25"/>
      <c r="D200" s="25"/>
      <c r="E200" s="25"/>
      <c r="F200" s="25"/>
      <c r="G200" s="25"/>
      <c r="H200" s="25"/>
    </row>
    <row r="201" spans="1:8" x14ac:dyDescent="0.25">
      <c r="A201" s="24"/>
      <c r="B201" s="24"/>
      <c r="C201" s="25"/>
      <c r="D201" s="25"/>
      <c r="E201" s="25"/>
      <c r="F201" s="25"/>
      <c r="G201" s="25"/>
      <c r="H201" s="25"/>
    </row>
    <row r="202" spans="1:8" x14ac:dyDescent="0.25">
      <c r="A202" s="24"/>
      <c r="B202" s="24"/>
      <c r="C202" s="25"/>
      <c r="D202" s="25"/>
      <c r="E202" s="25"/>
      <c r="F202" s="25"/>
      <c r="G202" s="25"/>
      <c r="H202" s="25"/>
    </row>
    <row r="203" spans="1:8" x14ac:dyDescent="0.25">
      <c r="A203" s="24"/>
      <c r="B203" s="24"/>
      <c r="C203" s="25"/>
      <c r="D203" s="25"/>
      <c r="E203" s="25"/>
      <c r="F203" s="25"/>
      <c r="G203" s="25"/>
      <c r="H203" s="25"/>
    </row>
    <row r="204" spans="1:8" x14ac:dyDescent="0.25">
      <c r="A204" s="24"/>
      <c r="B204" s="24"/>
      <c r="C204" s="25"/>
      <c r="D204" s="25"/>
      <c r="E204" s="25"/>
      <c r="F204" s="25"/>
      <c r="G204" s="25"/>
      <c r="H204" s="25"/>
    </row>
    <row r="205" spans="1:8" x14ac:dyDescent="0.25">
      <c r="A205" s="24"/>
      <c r="B205" s="24"/>
      <c r="C205" s="25"/>
      <c r="D205" s="25"/>
      <c r="E205" s="25"/>
      <c r="F205" s="25"/>
      <c r="G205" s="25"/>
      <c r="H205" s="25"/>
    </row>
    <row r="206" spans="1:8" x14ac:dyDescent="0.25">
      <c r="A206" s="24"/>
      <c r="B206" s="24"/>
      <c r="C206" s="25"/>
      <c r="D206" s="25"/>
      <c r="E206" s="25"/>
      <c r="F206" s="25"/>
      <c r="G206" s="25"/>
      <c r="H206" s="25"/>
    </row>
    <row r="207" spans="1:8" x14ac:dyDescent="0.25">
      <c r="A207" s="24"/>
      <c r="B207" s="24"/>
      <c r="C207" s="25"/>
      <c r="D207" s="25"/>
      <c r="E207" s="25"/>
      <c r="F207" s="25"/>
      <c r="G207" s="25"/>
      <c r="H207" s="25"/>
    </row>
    <row r="208" spans="1:8" x14ac:dyDescent="0.25">
      <c r="A208" s="24"/>
      <c r="B208" s="24"/>
      <c r="C208" s="25"/>
      <c r="D208" s="25"/>
      <c r="E208" s="25"/>
      <c r="F208" s="25"/>
      <c r="G208" s="25"/>
      <c r="H208" s="25"/>
    </row>
    <row r="209" spans="1:8" x14ac:dyDescent="0.25">
      <c r="A209" s="24"/>
      <c r="B209" s="24"/>
      <c r="C209" s="25"/>
      <c r="D209" s="25"/>
      <c r="E209" s="25"/>
      <c r="F209" s="25"/>
      <c r="G209" s="25"/>
      <c r="H209" s="25"/>
    </row>
    <row r="210" spans="1:8" x14ac:dyDescent="0.25">
      <c r="A210" s="24"/>
      <c r="B210" s="24"/>
      <c r="C210" s="25"/>
      <c r="D210" s="25"/>
      <c r="E210" s="25"/>
      <c r="F210" s="25"/>
      <c r="G210" s="25"/>
      <c r="H210" s="25"/>
    </row>
    <row r="211" spans="1:8" x14ac:dyDescent="0.25">
      <c r="A211" s="24"/>
      <c r="B211" s="24"/>
      <c r="C211" s="25"/>
      <c r="D211" s="25"/>
      <c r="E211" s="25"/>
      <c r="F211" s="25"/>
      <c r="G211" s="25"/>
      <c r="H211" s="25"/>
    </row>
    <row r="212" spans="1:8" x14ac:dyDescent="0.25">
      <c r="A212" s="24"/>
      <c r="B212" s="24"/>
      <c r="C212" s="25"/>
      <c r="D212" s="25"/>
      <c r="E212" s="25"/>
      <c r="F212" s="25"/>
      <c r="G212" s="25"/>
      <c r="H212" s="25"/>
    </row>
    <row r="213" spans="1:8" x14ac:dyDescent="0.25">
      <c r="A213" s="24"/>
      <c r="B213" s="24"/>
      <c r="C213" s="25"/>
      <c r="D213" s="25"/>
      <c r="E213" s="25"/>
      <c r="F213" s="25"/>
      <c r="G213" s="25"/>
      <c r="H213" s="25"/>
    </row>
    <row r="214" spans="1:8" x14ac:dyDescent="0.25">
      <c r="A214" s="24"/>
      <c r="B214" s="24"/>
      <c r="C214" s="25"/>
      <c r="D214" s="25"/>
      <c r="E214" s="25"/>
      <c r="F214" s="25"/>
      <c r="G214" s="25"/>
      <c r="H214" s="25"/>
    </row>
    <row r="215" spans="1:8" x14ac:dyDescent="0.25">
      <c r="A215" s="24"/>
      <c r="B215" s="24"/>
      <c r="C215" s="25"/>
      <c r="D215" s="25"/>
      <c r="E215" s="25"/>
      <c r="F215" s="25"/>
      <c r="G215" s="25"/>
      <c r="H215" s="25"/>
    </row>
    <row r="216" spans="1:8" x14ac:dyDescent="0.25">
      <c r="A216" s="24"/>
      <c r="B216" s="24"/>
      <c r="C216" s="25"/>
      <c r="D216" s="25"/>
      <c r="E216" s="25"/>
      <c r="F216" s="25"/>
      <c r="G216" s="25"/>
      <c r="H216" s="25"/>
    </row>
    <row r="217" spans="1:8" x14ac:dyDescent="0.25">
      <c r="A217" s="24"/>
      <c r="B217" s="24"/>
      <c r="C217" s="25"/>
      <c r="D217" s="25"/>
      <c r="E217" s="25"/>
      <c r="F217" s="25"/>
      <c r="G217" s="25"/>
      <c r="H217" s="25"/>
    </row>
    <row r="218" spans="1:8" x14ac:dyDescent="0.25">
      <c r="A218" s="24"/>
      <c r="B218" s="24"/>
      <c r="C218" s="25"/>
      <c r="D218" s="25"/>
      <c r="E218" s="25"/>
      <c r="F218" s="25"/>
      <c r="G218" s="25"/>
      <c r="H218" s="25"/>
    </row>
    <row r="219" spans="1:8" x14ac:dyDescent="0.25">
      <c r="A219" s="24"/>
      <c r="B219" s="24"/>
      <c r="C219" s="25"/>
      <c r="D219" s="25"/>
      <c r="E219" s="25"/>
      <c r="F219" s="25"/>
      <c r="G219" s="25"/>
      <c r="H219" s="25"/>
    </row>
    <row r="220" spans="1:8" x14ac:dyDescent="0.25">
      <c r="A220" s="24"/>
      <c r="B220" s="24"/>
      <c r="C220" s="25"/>
      <c r="D220" s="25"/>
      <c r="E220" s="25"/>
      <c r="F220" s="25"/>
      <c r="G220" s="25"/>
      <c r="H220" s="25"/>
    </row>
    <row r="221" spans="1:8" x14ac:dyDescent="0.25">
      <c r="A221" s="24"/>
      <c r="B221" s="24"/>
      <c r="C221" s="25"/>
      <c r="D221" s="25"/>
      <c r="E221" s="25"/>
      <c r="F221" s="25"/>
      <c r="G221" s="25"/>
      <c r="H221" s="25"/>
    </row>
    <row r="222" spans="1:8" x14ac:dyDescent="0.25">
      <c r="A222" s="24"/>
      <c r="B222" s="24"/>
      <c r="C222" s="25"/>
      <c r="D222" s="25"/>
      <c r="E222" s="25"/>
      <c r="F222" s="25"/>
      <c r="G222" s="25"/>
      <c r="H222" s="25"/>
    </row>
    <row r="223" spans="1:8" x14ac:dyDescent="0.25">
      <c r="A223" s="24"/>
      <c r="B223" s="24"/>
      <c r="C223" s="25"/>
      <c r="D223" s="25"/>
      <c r="E223" s="25"/>
      <c r="F223" s="25"/>
      <c r="G223" s="25"/>
      <c r="H223" s="25"/>
    </row>
    <row r="224" spans="1:8" x14ac:dyDescent="0.25">
      <c r="A224" s="24"/>
      <c r="B224" s="24"/>
      <c r="C224" s="25"/>
      <c r="D224" s="25"/>
      <c r="E224" s="25"/>
      <c r="F224" s="25"/>
      <c r="G224" s="25"/>
      <c r="H224" s="25"/>
    </row>
    <row r="225" spans="1:8" x14ac:dyDescent="0.25">
      <c r="A225" s="24"/>
      <c r="B225" s="24"/>
      <c r="C225" s="25"/>
      <c r="D225" s="25"/>
      <c r="E225" s="25"/>
      <c r="F225" s="25"/>
      <c r="G225" s="25"/>
      <c r="H225" s="25"/>
    </row>
    <row r="226" spans="1:8" x14ac:dyDescent="0.25">
      <c r="A226" s="24"/>
      <c r="B226" s="24"/>
      <c r="C226" s="25"/>
      <c r="D226" s="25"/>
      <c r="E226" s="25"/>
      <c r="F226" s="25"/>
      <c r="G226" s="25"/>
      <c r="H226" s="25"/>
    </row>
    <row r="227" spans="1:8" x14ac:dyDescent="0.25">
      <c r="A227" s="24"/>
      <c r="B227" s="24"/>
      <c r="C227" s="25"/>
      <c r="D227" s="25"/>
      <c r="E227" s="25"/>
      <c r="F227" s="25"/>
      <c r="G227" s="25"/>
      <c r="H227" s="25"/>
    </row>
    <row r="228" spans="1:8" x14ac:dyDescent="0.25">
      <c r="A228" s="24"/>
      <c r="B228" s="24"/>
      <c r="C228" s="25"/>
      <c r="D228" s="25"/>
      <c r="E228" s="25"/>
      <c r="F228" s="25"/>
      <c r="G228" s="25"/>
      <c r="H228" s="25"/>
    </row>
    <row r="229" spans="1:8" x14ac:dyDescent="0.25">
      <c r="A229" s="24"/>
      <c r="B229" s="24"/>
      <c r="C229" s="25"/>
      <c r="D229" s="25"/>
      <c r="E229" s="25"/>
      <c r="F229" s="25"/>
      <c r="G229" s="25"/>
      <c r="H229" s="25"/>
    </row>
    <row r="230" spans="1:8" x14ac:dyDescent="0.25">
      <c r="A230" s="24"/>
      <c r="B230" s="24"/>
      <c r="C230" s="25"/>
      <c r="D230" s="25"/>
      <c r="E230" s="25"/>
      <c r="F230" s="25"/>
      <c r="G230" s="25"/>
      <c r="H230" s="25"/>
    </row>
    <row r="231" spans="1:8" x14ac:dyDescent="0.25">
      <c r="A231" s="24"/>
      <c r="B231" s="24"/>
      <c r="C231" s="25"/>
      <c r="D231" s="25"/>
      <c r="E231" s="25"/>
      <c r="F231" s="25"/>
      <c r="G231" s="25"/>
      <c r="H231" s="25"/>
    </row>
    <row r="232" spans="1:8" x14ac:dyDescent="0.25">
      <c r="A232" s="24"/>
      <c r="B232" s="24"/>
      <c r="C232" s="25"/>
      <c r="D232" s="25"/>
      <c r="E232" s="25"/>
      <c r="F232" s="25"/>
      <c r="G232" s="25"/>
      <c r="H232" s="25"/>
    </row>
    <row r="233" spans="1:8" x14ac:dyDescent="0.25">
      <c r="A233" s="24"/>
      <c r="B233" s="24"/>
      <c r="C233" s="25"/>
      <c r="D233" s="25"/>
      <c r="E233" s="25"/>
      <c r="F233" s="25"/>
      <c r="G233" s="25"/>
      <c r="H233" s="25"/>
    </row>
    <row r="234" spans="1:8" x14ac:dyDescent="0.25">
      <c r="A234" s="24"/>
      <c r="B234" s="24"/>
      <c r="C234" s="25"/>
      <c r="D234" s="25"/>
      <c r="E234" s="25"/>
      <c r="F234" s="25"/>
      <c r="G234" s="25"/>
      <c r="H234" s="25"/>
    </row>
    <row r="235" spans="1:8" x14ac:dyDescent="0.25">
      <c r="A235" s="24"/>
      <c r="B235" s="24"/>
      <c r="C235" s="25"/>
      <c r="D235" s="25"/>
      <c r="E235" s="25"/>
      <c r="F235" s="25"/>
      <c r="G235" s="25"/>
      <c r="H235" s="25"/>
    </row>
    <row r="236" spans="1:8" x14ac:dyDescent="0.25">
      <c r="A236" s="24"/>
      <c r="B236" s="24"/>
      <c r="C236" s="25"/>
      <c r="D236" s="25"/>
      <c r="E236" s="25"/>
      <c r="F236" s="25"/>
      <c r="G236" s="25"/>
      <c r="H236" s="25"/>
    </row>
    <row r="237" spans="1:8" x14ac:dyDescent="0.25">
      <c r="A237" s="24"/>
      <c r="B237" s="24"/>
      <c r="C237" s="25"/>
      <c r="D237" s="25"/>
      <c r="E237" s="25"/>
      <c r="F237" s="25"/>
      <c r="G237" s="25"/>
      <c r="H237" s="25"/>
    </row>
    <row r="238" spans="1:8" x14ac:dyDescent="0.25">
      <c r="A238" s="24"/>
      <c r="B238" s="24"/>
      <c r="C238" s="25"/>
      <c r="D238" s="25"/>
      <c r="E238" s="25"/>
      <c r="F238" s="25"/>
      <c r="G238" s="25"/>
      <c r="H238" s="25"/>
    </row>
    <row r="239" spans="1:8" x14ac:dyDescent="0.25">
      <c r="A239" s="24"/>
      <c r="B239" s="24"/>
      <c r="C239" s="25"/>
      <c r="D239" s="25"/>
      <c r="E239" s="25"/>
      <c r="F239" s="25"/>
      <c r="G239" s="25"/>
      <c r="H239" s="25"/>
    </row>
    <row r="240" spans="1:8" x14ac:dyDescent="0.25">
      <c r="A240" s="24"/>
      <c r="B240" s="24"/>
      <c r="C240" s="25"/>
      <c r="D240" s="25"/>
      <c r="E240" s="25"/>
      <c r="F240" s="25"/>
      <c r="G240" s="25"/>
      <c r="H240" s="25"/>
    </row>
    <row r="241" spans="1:8" x14ac:dyDescent="0.25">
      <c r="A241" s="24"/>
      <c r="B241" s="24"/>
      <c r="C241" s="25"/>
      <c r="D241" s="25"/>
      <c r="E241" s="25"/>
      <c r="F241" s="25"/>
      <c r="G241" s="25"/>
      <c r="H241" s="25"/>
    </row>
    <row r="242" spans="1:8" x14ac:dyDescent="0.25">
      <c r="A242" s="24"/>
      <c r="B242" s="24"/>
      <c r="C242" s="25"/>
      <c r="D242" s="25"/>
      <c r="E242" s="25"/>
      <c r="F242" s="25"/>
      <c r="G242" s="25"/>
      <c r="H242" s="25"/>
    </row>
    <row r="243" spans="1:8" x14ac:dyDescent="0.25">
      <c r="A243" s="24"/>
      <c r="B243" s="24"/>
      <c r="C243" s="25"/>
      <c r="D243" s="25"/>
      <c r="E243" s="25"/>
      <c r="F243" s="25"/>
      <c r="G243" s="25"/>
      <c r="H243" s="25"/>
    </row>
    <row r="244" spans="1:8" x14ac:dyDescent="0.25">
      <c r="A244" s="24"/>
      <c r="B244" s="24"/>
      <c r="C244" s="25"/>
      <c r="D244" s="25"/>
      <c r="E244" s="25"/>
      <c r="F244" s="25"/>
      <c r="G244" s="25"/>
      <c r="H244" s="25"/>
    </row>
    <row r="245" spans="1:8" x14ac:dyDescent="0.25">
      <c r="A245" s="24"/>
      <c r="B245" s="24"/>
      <c r="C245" s="25"/>
      <c r="D245" s="25"/>
      <c r="E245" s="25"/>
      <c r="F245" s="25"/>
      <c r="G245" s="25"/>
      <c r="H245" s="25"/>
    </row>
    <row r="246" spans="1:8" x14ac:dyDescent="0.25">
      <c r="A246" s="24"/>
      <c r="B246" s="24"/>
      <c r="C246" s="25"/>
      <c r="D246" s="25"/>
      <c r="E246" s="25"/>
      <c r="F246" s="25"/>
      <c r="G246" s="25"/>
      <c r="H246" s="25"/>
    </row>
    <row r="247" spans="1:8" x14ac:dyDescent="0.25">
      <c r="A247" s="24"/>
      <c r="B247" s="24"/>
      <c r="C247" s="25"/>
      <c r="D247" s="25"/>
      <c r="E247" s="25"/>
      <c r="F247" s="25"/>
      <c r="G247" s="25"/>
      <c r="H247" s="25"/>
    </row>
    <row r="248" spans="1:8" x14ac:dyDescent="0.25">
      <c r="A248" s="24"/>
      <c r="B248" s="24"/>
      <c r="C248" s="25"/>
      <c r="D248" s="25"/>
      <c r="E248" s="25"/>
      <c r="F248" s="25"/>
      <c r="G248" s="25"/>
      <c r="H248" s="25"/>
    </row>
    <row r="249" spans="1:8" x14ac:dyDescent="0.25">
      <c r="A249" s="24"/>
      <c r="B249" s="24"/>
      <c r="C249" s="25"/>
      <c r="D249" s="25"/>
      <c r="E249" s="25"/>
      <c r="F249" s="25"/>
      <c r="G249" s="25"/>
      <c r="H249" s="25"/>
    </row>
    <row r="250" spans="1:8" x14ac:dyDescent="0.25">
      <c r="A250" s="24"/>
      <c r="B250" s="24"/>
      <c r="C250" s="25"/>
      <c r="D250" s="25"/>
      <c r="E250" s="25"/>
      <c r="F250" s="25"/>
      <c r="G250" s="25"/>
      <c r="H250" s="25"/>
    </row>
    <row r="251" spans="1:8" x14ac:dyDescent="0.25">
      <c r="A251" s="24"/>
      <c r="B251" s="24"/>
      <c r="C251" s="25"/>
      <c r="D251" s="25"/>
      <c r="E251" s="25"/>
      <c r="F251" s="25"/>
      <c r="G251" s="25"/>
      <c r="H251" s="25"/>
    </row>
    <row r="252" spans="1:8" x14ac:dyDescent="0.25">
      <c r="A252" s="24"/>
      <c r="B252" s="24"/>
      <c r="C252" s="25"/>
      <c r="D252" s="25"/>
      <c r="E252" s="25"/>
      <c r="F252" s="25"/>
      <c r="G252" s="25"/>
      <c r="H252" s="25"/>
    </row>
    <row r="253" spans="1:8" x14ac:dyDescent="0.25">
      <c r="A253" s="24"/>
      <c r="B253" s="24"/>
      <c r="C253" s="25"/>
      <c r="D253" s="25"/>
      <c r="E253" s="25"/>
      <c r="F253" s="25"/>
      <c r="G253" s="25"/>
      <c r="H253" s="25"/>
    </row>
    <row r="254" spans="1:8" x14ac:dyDescent="0.25">
      <c r="A254" s="24"/>
      <c r="B254" s="24"/>
      <c r="C254" s="25"/>
      <c r="D254" s="25"/>
      <c r="E254" s="25"/>
      <c r="F254" s="25"/>
      <c r="G254" s="25"/>
      <c r="H254" s="25"/>
    </row>
    <row r="255" spans="1:8" x14ac:dyDescent="0.25">
      <c r="A255" s="24"/>
      <c r="B255" s="24"/>
      <c r="C255" s="25"/>
      <c r="D255" s="25"/>
      <c r="E255" s="25"/>
      <c r="F255" s="25"/>
      <c r="G255" s="25"/>
      <c r="H255" s="25"/>
    </row>
    <row r="256" spans="1:8" x14ac:dyDescent="0.25">
      <c r="A256" s="24"/>
      <c r="B256" s="24"/>
      <c r="C256" s="25"/>
      <c r="D256" s="25"/>
      <c r="E256" s="25"/>
      <c r="F256" s="25"/>
      <c r="G256" s="25"/>
      <c r="H256" s="25"/>
    </row>
    <row r="257" spans="1:8" x14ac:dyDescent="0.25">
      <c r="A257" s="24"/>
      <c r="B257" s="24"/>
      <c r="C257" s="25"/>
      <c r="D257" s="25"/>
      <c r="E257" s="25"/>
      <c r="F257" s="25"/>
      <c r="G257" s="25"/>
      <c r="H257" s="25"/>
    </row>
    <row r="258" spans="1:8" x14ac:dyDescent="0.25">
      <c r="A258" s="24"/>
      <c r="B258" s="24"/>
      <c r="C258" s="25"/>
      <c r="D258" s="25"/>
      <c r="E258" s="25"/>
      <c r="F258" s="25"/>
      <c r="G258" s="25"/>
      <c r="H258" s="25"/>
    </row>
    <row r="259" spans="1:8" x14ac:dyDescent="0.25">
      <c r="A259" s="24"/>
      <c r="B259" s="24"/>
      <c r="C259" s="25"/>
      <c r="D259" s="25"/>
      <c r="E259" s="25"/>
      <c r="F259" s="25"/>
      <c r="G259" s="25"/>
      <c r="H259" s="25"/>
    </row>
    <row r="260" spans="1:8" x14ac:dyDescent="0.25">
      <c r="A260" s="24"/>
      <c r="B260" s="24"/>
      <c r="C260" s="25"/>
      <c r="D260" s="25"/>
      <c r="E260" s="25"/>
      <c r="F260" s="25"/>
      <c r="G260" s="25"/>
      <c r="H260" s="25"/>
    </row>
    <row r="261" spans="1:8" x14ac:dyDescent="0.25">
      <c r="A261" s="24"/>
      <c r="B261" s="24"/>
      <c r="C261" s="25"/>
      <c r="D261" s="25"/>
      <c r="E261" s="25"/>
      <c r="F261" s="25"/>
      <c r="G261" s="25"/>
      <c r="H261" s="25"/>
    </row>
    <row r="262" spans="1:8" x14ac:dyDescent="0.25">
      <c r="A262" s="24"/>
      <c r="B262" s="24"/>
      <c r="C262" s="25"/>
      <c r="D262" s="25"/>
      <c r="E262" s="25"/>
      <c r="F262" s="25"/>
      <c r="G262" s="25"/>
      <c r="H262" s="25"/>
    </row>
    <row r="263" spans="1:8" x14ac:dyDescent="0.25">
      <c r="A263" s="24"/>
      <c r="B263" s="24"/>
      <c r="C263" s="25"/>
      <c r="D263" s="25"/>
      <c r="E263" s="25"/>
      <c r="F263" s="25"/>
      <c r="G263" s="25"/>
      <c r="H263" s="25"/>
    </row>
    <row r="264" spans="1:8" x14ac:dyDescent="0.25">
      <c r="A264" s="24"/>
      <c r="B264" s="24"/>
      <c r="C264" s="25"/>
      <c r="D264" s="25"/>
      <c r="E264" s="25"/>
      <c r="F264" s="25"/>
      <c r="G264" s="25"/>
      <c r="H264" s="25"/>
    </row>
    <row r="265" spans="1:8" x14ac:dyDescent="0.25">
      <c r="A265" s="24"/>
      <c r="B265" s="24"/>
      <c r="C265" s="25"/>
      <c r="D265" s="25"/>
      <c r="E265" s="25"/>
      <c r="F265" s="25"/>
      <c r="G265" s="25"/>
      <c r="H265" s="25"/>
    </row>
    <row r="266" spans="1:8" x14ac:dyDescent="0.25">
      <c r="A266" s="24"/>
      <c r="B266" s="24"/>
      <c r="C266" s="25"/>
      <c r="D266" s="25"/>
      <c r="E266" s="25"/>
      <c r="F266" s="25"/>
      <c r="G266" s="25"/>
      <c r="H266" s="25"/>
    </row>
    <row r="267" spans="1:8" x14ac:dyDescent="0.25">
      <c r="A267" s="24"/>
      <c r="B267" s="24"/>
      <c r="C267" s="25"/>
      <c r="D267" s="25"/>
      <c r="E267" s="25"/>
      <c r="F267" s="25"/>
      <c r="G267" s="25"/>
      <c r="H267" s="25"/>
    </row>
    <row r="268" spans="1:8" x14ac:dyDescent="0.25">
      <c r="A268" s="24"/>
      <c r="B268" s="24"/>
      <c r="C268" s="25"/>
      <c r="D268" s="25"/>
      <c r="E268" s="25"/>
      <c r="F268" s="25"/>
      <c r="G268" s="25"/>
      <c r="H268" s="25"/>
    </row>
    <row r="269" spans="1:8" x14ac:dyDescent="0.25">
      <c r="A269" s="24"/>
      <c r="B269" s="24"/>
      <c r="C269" s="25"/>
      <c r="D269" s="25"/>
      <c r="E269" s="25"/>
      <c r="F269" s="25"/>
      <c r="G269" s="25"/>
      <c r="H269" s="25"/>
    </row>
    <row r="270" spans="1:8" x14ac:dyDescent="0.25">
      <c r="A270" s="24"/>
      <c r="B270" s="24"/>
      <c r="C270" s="25"/>
      <c r="D270" s="25"/>
      <c r="E270" s="25"/>
      <c r="F270" s="25"/>
      <c r="G270" s="25"/>
      <c r="H270" s="25"/>
    </row>
    <row r="271" spans="1:8" x14ac:dyDescent="0.25">
      <c r="A271" s="24"/>
      <c r="B271" s="24"/>
      <c r="C271" s="25"/>
      <c r="D271" s="25"/>
      <c r="E271" s="25"/>
      <c r="F271" s="25"/>
      <c r="G271" s="25"/>
      <c r="H271" s="25"/>
    </row>
    <row r="272" spans="1:8" x14ac:dyDescent="0.25">
      <c r="A272" s="24"/>
      <c r="B272" s="24"/>
      <c r="C272" s="25"/>
      <c r="D272" s="25"/>
      <c r="E272" s="25"/>
      <c r="F272" s="25"/>
      <c r="G272" s="25"/>
      <c r="H272" s="25"/>
    </row>
    <row r="273" spans="1:8" x14ac:dyDescent="0.25">
      <c r="A273" s="24"/>
      <c r="B273" s="24"/>
      <c r="C273" s="25"/>
      <c r="D273" s="25"/>
      <c r="E273" s="25"/>
      <c r="F273" s="25"/>
      <c r="G273" s="25"/>
      <c r="H273" s="25"/>
    </row>
    <row r="274" spans="1:8" x14ac:dyDescent="0.25">
      <c r="A274" s="24"/>
      <c r="B274" s="24"/>
      <c r="C274" s="25"/>
      <c r="D274" s="25"/>
      <c r="E274" s="25"/>
      <c r="F274" s="25"/>
      <c r="G274" s="25"/>
      <c r="H274" s="25"/>
    </row>
    <row r="275" spans="1:8" x14ac:dyDescent="0.25">
      <c r="A275" s="24"/>
      <c r="B275" s="24"/>
      <c r="C275" s="25"/>
      <c r="D275" s="25"/>
      <c r="E275" s="25"/>
      <c r="F275" s="25"/>
      <c r="G275" s="25"/>
      <c r="H275" s="25"/>
    </row>
    <row r="276" spans="1:8" x14ac:dyDescent="0.25">
      <c r="A276" s="24"/>
      <c r="B276" s="24"/>
      <c r="C276" s="25"/>
      <c r="D276" s="25"/>
      <c r="E276" s="25"/>
      <c r="F276" s="25"/>
      <c r="G276" s="25"/>
      <c r="H276" s="25"/>
    </row>
    <row r="277" spans="1:8" x14ac:dyDescent="0.25">
      <c r="A277" s="24"/>
      <c r="B277" s="24"/>
      <c r="C277" s="25"/>
      <c r="D277" s="25"/>
      <c r="E277" s="25"/>
      <c r="F277" s="25"/>
      <c r="G277" s="25"/>
      <c r="H277" s="25"/>
    </row>
    <row r="278" spans="1:8" x14ac:dyDescent="0.25">
      <c r="A278" s="24"/>
      <c r="B278" s="24"/>
      <c r="C278" s="25"/>
      <c r="D278" s="25"/>
      <c r="E278" s="25"/>
      <c r="F278" s="25"/>
      <c r="G278" s="25"/>
      <c r="H278" s="25"/>
    </row>
    <row r="279" spans="1:8" x14ac:dyDescent="0.25">
      <c r="A279" s="24"/>
      <c r="B279" s="24"/>
      <c r="C279" s="25"/>
      <c r="D279" s="25"/>
      <c r="E279" s="25"/>
      <c r="F279" s="25"/>
      <c r="G279" s="25"/>
      <c r="H279" s="25"/>
    </row>
    <row r="280" spans="1:8" x14ac:dyDescent="0.25">
      <c r="A280" s="24"/>
      <c r="B280" s="24"/>
      <c r="C280" s="25"/>
      <c r="D280" s="25"/>
      <c r="E280" s="25"/>
      <c r="F280" s="25"/>
      <c r="G280" s="25"/>
      <c r="H280" s="25"/>
    </row>
    <row r="281" spans="1:8" x14ac:dyDescent="0.25">
      <c r="A281" s="24"/>
      <c r="B281" s="24"/>
      <c r="C281" s="25"/>
      <c r="D281" s="25"/>
      <c r="E281" s="25"/>
      <c r="F281" s="25"/>
      <c r="G281" s="25"/>
      <c r="H281" s="25"/>
    </row>
    <row r="282" spans="1:8" x14ac:dyDescent="0.25">
      <c r="A282" s="24"/>
      <c r="B282" s="24"/>
      <c r="C282" s="25"/>
      <c r="D282" s="25"/>
      <c r="E282" s="25"/>
      <c r="F282" s="25"/>
      <c r="G282" s="25"/>
      <c r="H282" s="25"/>
    </row>
    <row r="283" spans="1:8" x14ac:dyDescent="0.25">
      <c r="A283" s="24"/>
      <c r="B283" s="24"/>
      <c r="C283" s="25"/>
      <c r="D283" s="25"/>
      <c r="E283" s="25"/>
      <c r="F283" s="25"/>
      <c r="G283" s="25"/>
      <c r="H283" s="25"/>
    </row>
    <row r="284" spans="1:8" x14ac:dyDescent="0.25">
      <c r="A284" s="24"/>
      <c r="B284" s="24"/>
      <c r="C284" s="25"/>
      <c r="D284" s="25"/>
      <c r="E284" s="25"/>
      <c r="F284" s="25"/>
      <c r="G284" s="25"/>
      <c r="H284" s="25"/>
    </row>
    <row r="285" spans="1:8" x14ac:dyDescent="0.25">
      <c r="A285" s="24"/>
      <c r="B285" s="24"/>
      <c r="C285" s="25"/>
      <c r="D285" s="25"/>
      <c r="E285" s="25"/>
      <c r="F285" s="25"/>
      <c r="G285" s="25"/>
      <c r="H285" s="25"/>
    </row>
    <row r="286" spans="1:8" x14ac:dyDescent="0.25">
      <c r="A286" s="24"/>
      <c r="B286" s="24"/>
      <c r="C286" s="25"/>
      <c r="D286" s="25"/>
      <c r="E286" s="25"/>
      <c r="F286" s="25"/>
      <c r="G286" s="25"/>
      <c r="H286" s="25"/>
    </row>
    <row r="287" spans="1:8" x14ac:dyDescent="0.25">
      <c r="A287" s="24"/>
      <c r="B287" s="24"/>
      <c r="C287" s="25"/>
      <c r="D287" s="25"/>
      <c r="E287" s="25"/>
      <c r="F287" s="25"/>
      <c r="G287" s="25"/>
      <c r="H287" s="25"/>
    </row>
    <row r="288" spans="1:8" x14ac:dyDescent="0.25">
      <c r="A288" s="24"/>
      <c r="B288" s="24"/>
      <c r="C288" s="25"/>
      <c r="D288" s="25"/>
      <c r="E288" s="25"/>
      <c r="F288" s="25"/>
      <c r="G288" s="25"/>
      <c r="H288" s="25"/>
    </row>
    <row r="289" spans="1:8" x14ac:dyDescent="0.25">
      <c r="A289" s="24"/>
      <c r="B289" s="24"/>
      <c r="C289" s="25"/>
      <c r="D289" s="25"/>
      <c r="E289" s="25"/>
      <c r="F289" s="25"/>
      <c r="G289" s="25"/>
      <c r="H289" s="25"/>
    </row>
    <row r="290" spans="1:8" x14ac:dyDescent="0.25">
      <c r="A290" s="24"/>
      <c r="B290" s="24"/>
      <c r="C290" s="25"/>
      <c r="D290" s="25"/>
      <c r="E290" s="25"/>
      <c r="F290" s="25"/>
      <c r="G290" s="25"/>
      <c r="H290" s="25"/>
    </row>
    <row r="291" spans="1:8" x14ac:dyDescent="0.25">
      <c r="A291" s="24"/>
      <c r="B291" s="24"/>
      <c r="C291" s="25"/>
      <c r="D291" s="25"/>
      <c r="E291" s="25"/>
      <c r="F291" s="25"/>
      <c r="G291" s="25"/>
      <c r="H291" s="25"/>
    </row>
    <row r="292" spans="1:8" x14ac:dyDescent="0.25">
      <c r="A292" s="24"/>
      <c r="B292" s="24"/>
      <c r="C292" s="25"/>
      <c r="D292" s="25"/>
      <c r="E292" s="25"/>
      <c r="F292" s="25"/>
      <c r="G292" s="25"/>
      <c r="H292" s="25"/>
    </row>
    <row r="293" spans="1:8" x14ac:dyDescent="0.25">
      <c r="A293" s="24"/>
      <c r="B293" s="24"/>
      <c r="C293" s="25"/>
      <c r="D293" s="25"/>
      <c r="E293" s="25"/>
      <c r="F293" s="25"/>
      <c r="G293" s="25"/>
      <c r="H293" s="25"/>
    </row>
    <row r="294" spans="1:8" x14ac:dyDescent="0.25">
      <c r="A294" s="24"/>
      <c r="B294" s="24"/>
      <c r="C294" s="25"/>
      <c r="D294" s="25"/>
      <c r="E294" s="25"/>
      <c r="F294" s="25"/>
      <c r="G294" s="25"/>
      <c r="H294" s="25"/>
    </row>
    <row r="295" spans="1:8" x14ac:dyDescent="0.25">
      <c r="A295" s="24"/>
      <c r="B295" s="24"/>
      <c r="C295" s="25"/>
      <c r="D295" s="25"/>
      <c r="E295" s="25"/>
      <c r="F295" s="25"/>
      <c r="G295" s="25"/>
      <c r="H295" s="25"/>
    </row>
    <row r="296" spans="1:8" x14ac:dyDescent="0.25">
      <c r="A296" s="24"/>
      <c r="B296" s="24"/>
      <c r="C296" s="25"/>
      <c r="D296" s="25"/>
      <c r="E296" s="25"/>
      <c r="F296" s="25"/>
      <c r="G296" s="25"/>
      <c r="H296" s="25"/>
    </row>
    <row r="297" spans="1:8" x14ac:dyDescent="0.25">
      <c r="A297" s="24"/>
      <c r="B297" s="24"/>
      <c r="C297" s="25"/>
      <c r="D297" s="25"/>
      <c r="E297" s="25"/>
      <c r="F297" s="25"/>
      <c r="G297" s="25"/>
      <c r="H297" s="25"/>
    </row>
    <row r="298" spans="1:8" x14ac:dyDescent="0.25">
      <c r="A298" s="24"/>
      <c r="B298" s="24"/>
      <c r="C298" s="25"/>
      <c r="D298" s="25"/>
      <c r="E298" s="25"/>
      <c r="F298" s="25"/>
      <c r="G298" s="25"/>
      <c r="H298" s="25"/>
    </row>
    <row r="299" spans="1:8" x14ac:dyDescent="0.25">
      <c r="A299" s="24"/>
      <c r="B299" s="24"/>
      <c r="C299" s="25"/>
      <c r="D299" s="25"/>
      <c r="E299" s="25"/>
      <c r="F299" s="25"/>
      <c r="G299" s="25"/>
      <c r="H299" s="25"/>
    </row>
    <row r="300" spans="1:8" x14ac:dyDescent="0.25">
      <c r="A300" s="24"/>
      <c r="B300" s="24"/>
      <c r="C300" s="25"/>
      <c r="D300" s="25"/>
      <c r="E300" s="25"/>
      <c r="F300" s="25"/>
      <c r="G300" s="25"/>
      <c r="H300" s="25"/>
    </row>
    <row r="301" spans="1:8" x14ac:dyDescent="0.25">
      <c r="A301" s="24"/>
      <c r="B301" s="24"/>
      <c r="C301" s="25"/>
      <c r="D301" s="25"/>
      <c r="E301" s="25"/>
      <c r="F301" s="25"/>
      <c r="G301" s="25"/>
      <c r="H301" s="25"/>
    </row>
    <row r="302" spans="1:8" x14ac:dyDescent="0.25">
      <c r="A302" s="24"/>
      <c r="B302" s="24"/>
      <c r="C302" s="25"/>
      <c r="D302" s="25"/>
      <c r="E302" s="25"/>
      <c r="F302" s="25"/>
      <c r="G302" s="25"/>
      <c r="H302" s="25"/>
    </row>
    <row r="303" spans="1:8" x14ac:dyDescent="0.25">
      <c r="A303" s="24"/>
      <c r="B303" s="24"/>
      <c r="C303" s="25"/>
      <c r="D303" s="25"/>
      <c r="E303" s="25"/>
      <c r="F303" s="25"/>
      <c r="G303" s="25"/>
      <c r="H303" s="25"/>
    </row>
    <row r="304" spans="1:8" x14ac:dyDescent="0.25">
      <c r="A304" s="24"/>
      <c r="B304" s="24"/>
      <c r="C304" s="25"/>
      <c r="D304" s="25"/>
      <c r="E304" s="25"/>
      <c r="F304" s="25"/>
      <c r="G304" s="25"/>
      <c r="H304" s="25"/>
    </row>
    <row r="305" spans="1:8" x14ac:dyDescent="0.25">
      <c r="A305" s="24"/>
      <c r="B305" s="24"/>
      <c r="C305" s="25"/>
      <c r="D305" s="25"/>
      <c r="E305" s="25"/>
      <c r="F305" s="25"/>
      <c r="G305" s="25"/>
      <c r="H305" s="25"/>
    </row>
    <row r="306" spans="1:8" x14ac:dyDescent="0.25">
      <c r="A306" s="24"/>
      <c r="B306" s="24"/>
      <c r="C306" s="25"/>
      <c r="D306" s="25"/>
      <c r="E306" s="25"/>
      <c r="F306" s="25"/>
      <c r="G306" s="25"/>
      <c r="H306" s="25"/>
    </row>
    <row r="307" spans="1:8" x14ac:dyDescent="0.25">
      <c r="A307" s="24"/>
      <c r="B307" s="24"/>
      <c r="C307" s="25"/>
      <c r="D307" s="25"/>
      <c r="E307" s="25"/>
      <c r="F307" s="25"/>
      <c r="G307" s="25"/>
      <c r="H307" s="25"/>
    </row>
    <row r="308" spans="1:8" x14ac:dyDescent="0.25">
      <c r="A308" s="24"/>
      <c r="B308" s="24"/>
      <c r="C308" s="25"/>
      <c r="D308" s="25"/>
      <c r="E308" s="25"/>
      <c r="F308" s="25"/>
      <c r="G308" s="25"/>
      <c r="H308" s="25"/>
    </row>
    <row r="309" spans="1:8" x14ac:dyDescent="0.25">
      <c r="A309" s="24"/>
      <c r="B309" s="24"/>
      <c r="C309" s="25"/>
      <c r="D309" s="25"/>
      <c r="E309" s="25"/>
      <c r="F309" s="25"/>
      <c r="G309" s="25"/>
      <c r="H309" s="25"/>
    </row>
    <row r="310" spans="1:8" x14ac:dyDescent="0.25">
      <c r="A310" s="24"/>
      <c r="B310" s="24"/>
      <c r="C310" s="25"/>
      <c r="D310" s="25"/>
      <c r="E310" s="25"/>
      <c r="F310" s="25"/>
      <c r="G310" s="25"/>
      <c r="H310" s="25"/>
    </row>
    <row r="311" spans="1:8" x14ac:dyDescent="0.25">
      <c r="A311" s="24"/>
      <c r="B311" s="24"/>
      <c r="C311" s="25"/>
      <c r="D311" s="25"/>
      <c r="E311" s="25"/>
      <c r="F311" s="25"/>
      <c r="G311" s="25"/>
      <c r="H311" s="25"/>
    </row>
    <row r="312" spans="1:8" x14ac:dyDescent="0.25">
      <c r="A312" s="24"/>
      <c r="B312" s="24"/>
      <c r="C312" s="25"/>
      <c r="D312" s="25"/>
      <c r="E312" s="25"/>
      <c r="F312" s="25"/>
      <c r="G312" s="25"/>
      <c r="H312" s="25"/>
    </row>
    <row r="313" spans="1:8" x14ac:dyDescent="0.25">
      <c r="A313" s="24"/>
      <c r="B313" s="24"/>
      <c r="C313" s="25"/>
      <c r="D313" s="25"/>
      <c r="E313" s="25"/>
      <c r="F313" s="25"/>
      <c r="G313" s="25"/>
      <c r="H313" s="25"/>
    </row>
    <row r="314" spans="1:8" x14ac:dyDescent="0.25">
      <c r="A314" s="24"/>
      <c r="B314" s="24"/>
      <c r="C314" s="25"/>
      <c r="D314" s="25"/>
      <c r="E314" s="25"/>
      <c r="F314" s="25"/>
      <c r="G314" s="25"/>
      <c r="H314" s="25"/>
    </row>
    <row r="315" spans="1:8" x14ac:dyDescent="0.25">
      <c r="A315" s="24"/>
      <c r="B315" s="24"/>
      <c r="C315" s="25"/>
      <c r="D315" s="25"/>
      <c r="E315" s="25"/>
      <c r="F315" s="25"/>
      <c r="G315" s="25"/>
      <c r="H315" s="25"/>
    </row>
    <row r="316" spans="1:8" x14ac:dyDescent="0.25">
      <c r="A316" s="24"/>
      <c r="B316" s="24"/>
      <c r="C316" s="25"/>
      <c r="D316" s="25"/>
      <c r="E316" s="25"/>
      <c r="F316" s="25"/>
      <c r="G316" s="25"/>
      <c r="H316" s="25"/>
    </row>
    <row r="317" spans="1:8" x14ac:dyDescent="0.25">
      <c r="A317" s="24"/>
      <c r="B317" s="24"/>
      <c r="C317" s="25"/>
      <c r="D317" s="25"/>
      <c r="E317" s="25"/>
      <c r="F317" s="25"/>
      <c r="G317" s="25"/>
      <c r="H317" s="25"/>
    </row>
    <row r="318" spans="1:8" x14ac:dyDescent="0.25">
      <c r="A318" s="24"/>
      <c r="B318" s="24"/>
      <c r="C318" s="25"/>
      <c r="D318" s="25"/>
      <c r="E318" s="25"/>
      <c r="F318" s="25"/>
      <c r="G318" s="25"/>
      <c r="H318" s="25"/>
    </row>
    <row r="319" spans="1:8" x14ac:dyDescent="0.25">
      <c r="A319" s="24"/>
      <c r="B319" s="24"/>
      <c r="C319" s="25"/>
      <c r="D319" s="25"/>
      <c r="E319" s="25"/>
      <c r="F319" s="25"/>
      <c r="G319" s="25"/>
      <c r="H319" s="25"/>
    </row>
    <row r="320" spans="1:8" x14ac:dyDescent="0.25">
      <c r="A320" s="24"/>
      <c r="B320" s="24"/>
      <c r="C320" s="25"/>
      <c r="D320" s="25"/>
      <c r="E320" s="25"/>
      <c r="F320" s="25"/>
      <c r="G320" s="25"/>
      <c r="H320" s="25"/>
    </row>
    <row r="321" spans="1:8" x14ac:dyDescent="0.25">
      <c r="A321" s="24"/>
      <c r="B321" s="24"/>
      <c r="C321" s="25"/>
      <c r="D321" s="25"/>
      <c r="E321" s="25"/>
      <c r="F321" s="25"/>
      <c r="G321" s="25"/>
      <c r="H321" s="25"/>
    </row>
    <row r="322" spans="1:8" x14ac:dyDescent="0.25">
      <c r="A322" s="24"/>
      <c r="B322" s="24"/>
      <c r="C322" s="25"/>
      <c r="D322" s="25"/>
      <c r="E322" s="25"/>
      <c r="F322" s="25"/>
      <c r="G322" s="25"/>
      <c r="H322" s="25"/>
    </row>
    <row r="323" spans="1:8" x14ac:dyDescent="0.25">
      <c r="A323" s="24"/>
      <c r="B323" s="24"/>
      <c r="C323" s="25"/>
      <c r="D323" s="25"/>
      <c r="E323" s="25"/>
      <c r="F323" s="25"/>
      <c r="G323" s="25"/>
      <c r="H323" s="25"/>
    </row>
    <row r="324" spans="1:8" x14ac:dyDescent="0.25">
      <c r="A324" s="24"/>
      <c r="B324" s="24"/>
      <c r="C324" s="25"/>
      <c r="D324" s="25"/>
      <c r="E324" s="25"/>
      <c r="F324" s="25"/>
      <c r="G324" s="25"/>
      <c r="H324" s="25"/>
    </row>
    <row r="325" spans="1:8" x14ac:dyDescent="0.25">
      <c r="A325" s="24"/>
      <c r="B325" s="24"/>
      <c r="C325" s="25"/>
      <c r="D325" s="25"/>
      <c r="E325" s="25"/>
      <c r="F325" s="25"/>
      <c r="G325" s="25"/>
      <c r="H325" s="25"/>
    </row>
    <row r="326" spans="1:8" x14ac:dyDescent="0.25">
      <c r="A326" s="24"/>
      <c r="B326" s="24"/>
      <c r="C326" s="25"/>
      <c r="D326" s="25"/>
      <c r="E326" s="25"/>
      <c r="F326" s="25"/>
      <c r="G326" s="25"/>
      <c r="H326" s="25"/>
    </row>
    <row r="327" spans="1:8" x14ac:dyDescent="0.25">
      <c r="A327" s="24"/>
      <c r="B327" s="24"/>
      <c r="C327" s="25"/>
      <c r="D327" s="25"/>
      <c r="E327" s="25"/>
      <c r="F327" s="25"/>
      <c r="G327" s="25"/>
      <c r="H327" s="25"/>
    </row>
    <row r="328" spans="1:8" x14ac:dyDescent="0.25">
      <c r="A328" s="24"/>
      <c r="B328" s="24"/>
      <c r="C328" s="25"/>
      <c r="D328" s="25"/>
      <c r="E328" s="25"/>
      <c r="F328" s="25"/>
      <c r="G328" s="25"/>
      <c r="H328" s="25"/>
    </row>
    <row r="329" spans="1:8" x14ac:dyDescent="0.25">
      <c r="A329" s="24"/>
      <c r="B329" s="24"/>
      <c r="C329" s="25"/>
      <c r="D329" s="25"/>
      <c r="E329" s="25"/>
      <c r="F329" s="25"/>
      <c r="G329" s="25"/>
      <c r="H329" s="25"/>
    </row>
    <row r="330" spans="1:8" x14ac:dyDescent="0.25">
      <c r="A330" s="24"/>
      <c r="B330" s="24"/>
      <c r="C330" s="25"/>
      <c r="D330" s="25"/>
      <c r="E330" s="25"/>
      <c r="F330" s="25"/>
      <c r="G330" s="25"/>
      <c r="H330" s="25"/>
    </row>
    <row r="331" spans="1:8" x14ac:dyDescent="0.25">
      <c r="A331" s="24"/>
      <c r="B331" s="24"/>
      <c r="C331" s="25"/>
      <c r="D331" s="25"/>
      <c r="E331" s="25"/>
      <c r="F331" s="25"/>
      <c r="G331" s="25"/>
      <c r="H331" s="25"/>
    </row>
    <row r="332" spans="1:8" x14ac:dyDescent="0.25">
      <c r="A332" s="24"/>
      <c r="B332" s="24"/>
      <c r="C332" s="25"/>
      <c r="D332" s="25"/>
      <c r="E332" s="25"/>
      <c r="F332" s="25"/>
      <c r="G332" s="25"/>
      <c r="H332" s="25"/>
    </row>
    <row r="333" spans="1:8" x14ac:dyDescent="0.25">
      <c r="A333" s="24"/>
      <c r="B333" s="24"/>
      <c r="C333" s="25"/>
      <c r="D333" s="25"/>
      <c r="E333" s="25"/>
      <c r="F333" s="25"/>
      <c r="G333" s="25"/>
      <c r="H333" s="25"/>
    </row>
    <row r="334" spans="1:8" x14ac:dyDescent="0.25">
      <c r="A334" s="24"/>
      <c r="B334" s="24"/>
      <c r="C334" s="25"/>
      <c r="D334" s="25"/>
      <c r="E334" s="25"/>
      <c r="F334" s="25"/>
      <c r="G334" s="25"/>
      <c r="H334" s="25"/>
    </row>
    <row r="335" spans="1:8" x14ac:dyDescent="0.25">
      <c r="A335" s="24"/>
      <c r="B335" s="24"/>
      <c r="C335" s="25"/>
      <c r="D335" s="25"/>
      <c r="E335" s="25"/>
      <c r="F335" s="25"/>
      <c r="G335" s="25"/>
      <c r="H335" s="25"/>
    </row>
    <row r="336" spans="1:8" x14ac:dyDescent="0.25">
      <c r="A336" s="24"/>
      <c r="B336" s="24"/>
      <c r="C336" s="25"/>
      <c r="D336" s="25"/>
      <c r="E336" s="25"/>
      <c r="F336" s="25"/>
      <c r="G336" s="25"/>
      <c r="H336" s="25"/>
    </row>
    <row r="337" spans="1:8" x14ac:dyDescent="0.25">
      <c r="A337" s="24"/>
      <c r="B337" s="24"/>
      <c r="C337" s="25"/>
      <c r="D337" s="25"/>
      <c r="E337" s="25"/>
      <c r="F337" s="25"/>
      <c r="G337" s="25"/>
      <c r="H337" s="25"/>
    </row>
    <row r="338" spans="1:8" x14ac:dyDescent="0.25">
      <c r="A338" s="24"/>
      <c r="B338" s="24"/>
      <c r="C338" s="25"/>
      <c r="D338" s="25"/>
      <c r="E338" s="25"/>
      <c r="F338" s="25"/>
      <c r="G338" s="25"/>
      <c r="H338" s="25"/>
    </row>
    <row r="339" spans="1:8" x14ac:dyDescent="0.25">
      <c r="A339" s="24"/>
      <c r="B339" s="24"/>
      <c r="C339" s="25"/>
      <c r="D339" s="25"/>
      <c r="E339" s="25"/>
      <c r="F339" s="25"/>
      <c r="G339" s="25"/>
      <c r="H339" s="25"/>
    </row>
    <row r="340" spans="1:8" x14ac:dyDescent="0.25">
      <c r="A340" s="24"/>
      <c r="B340" s="24"/>
      <c r="C340" s="25"/>
      <c r="D340" s="25"/>
      <c r="E340" s="25"/>
      <c r="F340" s="25"/>
      <c r="G340" s="25"/>
      <c r="H340" s="25"/>
    </row>
    <row r="341" spans="1:8" x14ac:dyDescent="0.25">
      <c r="A341" s="24"/>
      <c r="B341" s="24"/>
      <c r="C341" s="25"/>
      <c r="D341" s="25"/>
      <c r="E341" s="25"/>
      <c r="F341" s="25"/>
      <c r="G341" s="25"/>
      <c r="H341" s="25"/>
    </row>
    <row r="342" spans="1:8" x14ac:dyDescent="0.25">
      <c r="A342" s="24"/>
      <c r="B342" s="24"/>
      <c r="C342" s="25"/>
      <c r="D342" s="25"/>
      <c r="E342" s="25"/>
      <c r="F342" s="25"/>
      <c r="G342" s="25"/>
      <c r="H342" s="25"/>
    </row>
    <row r="343" spans="1:8" x14ac:dyDescent="0.25">
      <c r="A343" s="24"/>
      <c r="B343" s="24"/>
      <c r="C343" s="25"/>
      <c r="D343" s="25"/>
      <c r="E343" s="25"/>
      <c r="F343" s="25"/>
      <c r="G343" s="25"/>
      <c r="H343" s="25"/>
    </row>
    <row r="344" spans="1:8" x14ac:dyDescent="0.25">
      <c r="A344" s="24"/>
      <c r="B344" s="24"/>
      <c r="C344" s="25"/>
      <c r="D344" s="25"/>
      <c r="E344" s="25"/>
      <c r="F344" s="25"/>
      <c r="G344" s="25"/>
      <c r="H344" s="25"/>
    </row>
    <row r="345" spans="1:8" x14ac:dyDescent="0.25">
      <c r="A345" s="24"/>
      <c r="B345" s="24"/>
      <c r="C345" s="25"/>
      <c r="D345" s="25"/>
      <c r="E345" s="25"/>
      <c r="F345" s="25"/>
      <c r="G345" s="25"/>
      <c r="H345" s="25"/>
    </row>
    <row r="346" spans="1:8" x14ac:dyDescent="0.25">
      <c r="A346" s="24"/>
      <c r="B346" s="24"/>
      <c r="C346" s="25"/>
      <c r="D346" s="25"/>
      <c r="E346" s="25"/>
      <c r="F346" s="25"/>
      <c r="G346" s="25"/>
      <c r="H346" s="25"/>
    </row>
    <row r="347" spans="1:8" x14ac:dyDescent="0.25">
      <c r="A347" s="24"/>
      <c r="B347" s="24"/>
      <c r="C347" s="25"/>
      <c r="D347" s="25"/>
      <c r="E347" s="25"/>
      <c r="F347" s="25"/>
      <c r="G347" s="25"/>
      <c r="H347" s="25"/>
    </row>
    <row r="348" spans="1:8" x14ac:dyDescent="0.25">
      <c r="A348" s="24"/>
      <c r="B348" s="24"/>
      <c r="C348" s="25"/>
      <c r="D348" s="25"/>
      <c r="E348" s="25"/>
      <c r="F348" s="25"/>
      <c r="G348" s="25"/>
      <c r="H348" s="25"/>
    </row>
    <row r="349" spans="1:8" x14ac:dyDescent="0.25">
      <c r="A349" s="24"/>
      <c r="B349" s="24"/>
      <c r="C349" s="25"/>
      <c r="D349" s="25"/>
      <c r="E349" s="25"/>
      <c r="F349" s="25"/>
      <c r="G349" s="25"/>
      <c r="H349" s="25"/>
    </row>
    <row r="350" spans="1:8" x14ac:dyDescent="0.25">
      <c r="A350" s="24"/>
      <c r="B350" s="24"/>
      <c r="C350" s="25"/>
      <c r="D350" s="25"/>
      <c r="E350" s="25"/>
      <c r="F350" s="25"/>
      <c r="G350" s="25"/>
      <c r="H350" s="25"/>
    </row>
    <row r="351" spans="1:8" x14ac:dyDescent="0.25">
      <c r="A351" s="24"/>
      <c r="B351" s="24"/>
      <c r="C351" s="25"/>
      <c r="D351" s="25"/>
      <c r="E351" s="25"/>
      <c r="F351" s="25"/>
      <c r="G351" s="25"/>
      <c r="H351" s="25"/>
    </row>
    <row r="352" spans="1:8" x14ac:dyDescent="0.25">
      <c r="A352" s="24"/>
      <c r="B352" s="24"/>
      <c r="C352" s="25"/>
      <c r="D352" s="25"/>
      <c r="E352" s="25"/>
      <c r="F352" s="25"/>
      <c r="G352" s="25"/>
      <c r="H352" s="25"/>
    </row>
    <row r="353" spans="1:8" x14ac:dyDescent="0.25">
      <c r="A353" s="24"/>
      <c r="B353" s="24"/>
      <c r="C353" s="25"/>
      <c r="D353" s="25"/>
      <c r="E353" s="25"/>
      <c r="F353" s="25"/>
      <c r="G353" s="25"/>
      <c r="H353" s="25"/>
    </row>
    <row r="354" spans="1:8" x14ac:dyDescent="0.25">
      <c r="A354" s="24"/>
      <c r="B354" s="24"/>
      <c r="C354" s="25"/>
      <c r="D354" s="25"/>
      <c r="E354" s="25"/>
      <c r="F354" s="25"/>
      <c r="G354" s="25"/>
      <c r="H354" s="25"/>
    </row>
    <row r="355" spans="1:8" x14ac:dyDescent="0.25">
      <c r="A355" s="24"/>
      <c r="B355" s="24"/>
      <c r="C355" s="25"/>
      <c r="D355" s="25"/>
      <c r="E355" s="25"/>
      <c r="F355" s="25"/>
      <c r="G355" s="25"/>
      <c r="H355" s="25"/>
    </row>
    <row r="356" spans="1:8" x14ac:dyDescent="0.25">
      <c r="A356" s="24"/>
      <c r="B356" s="24"/>
      <c r="C356" s="25"/>
      <c r="D356" s="25"/>
      <c r="E356" s="25"/>
      <c r="F356" s="25"/>
      <c r="G356" s="25"/>
      <c r="H356" s="25"/>
    </row>
    <row r="357" spans="1:8" x14ac:dyDescent="0.25">
      <c r="A357" s="24"/>
      <c r="B357" s="24"/>
      <c r="C357" s="25"/>
      <c r="D357" s="25"/>
      <c r="E357" s="25"/>
      <c r="F357" s="25"/>
      <c r="G357" s="25"/>
      <c r="H357" s="25"/>
    </row>
    <row r="358" spans="1:8" x14ac:dyDescent="0.25">
      <c r="A358" s="24"/>
      <c r="B358" s="24"/>
      <c r="C358" s="25"/>
      <c r="D358" s="25"/>
      <c r="E358" s="25"/>
      <c r="F358" s="25"/>
      <c r="G358" s="25"/>
      <c r="H358" s="25"/>
    </row>
    <row r="359" spans="1:8" x14ac:dyDescent="0.25">
      <c r="A359" s="24"/>
      <c r="B359" s="24"/>
      <c r="C359" s="25"/>
      <c r="D359" s="25"/>
      <c r="E359" s="25"/>
      <c r="F359" s="25"/>
      <c r="G359" s="25"/>
      <c r="H359" s="25"/>
    </row>
    <row r="360" spans="1:8" x14ac:dyDescent="0.25">
      <c r="A360" s="24"/>
      <c r="B360" s="24"/>
      <c r="C360" s="25"/>
      <c r="D360" s="25"/>
      <c r="E360" s="25"/>
      <c r="F360" s="25"/>
      <c r="G360" s="25"/>
      <c r="H360" s="25"/>
    </row>
    <row r="361" spans="1:8" x14ac:dyDescent="0.25">
      <c r="A361" s="24"/>
      <c r="B361" s="24"/>
      <c r="C361" s="25"/>
      <c r="D361" s="25"/>
      <c r="E361" s="25"/>
      <c r="F361" s="25"/>
      <c r="G361" s="25"/>
      <c r="H361" s="25"/>
    </row>
    <row r="362" spans="1:8" x14ac:dyDescent="0.25">
      <c r="A362" s="24"/>
      <c r="B362" s="24"/>
      <c r="C362" s="25"/>
      <c r="D362" s="25"/>
      <c r="E362" s="25"/>
      <c r="F362" s="25"/>
      <c r="G362" s="25"/>
      <c r="H362" s="25"/>
    </row>
    <row r="363" spans="1:8" x14ac:dyDescent="0.25">
      <c r="A363" s="24"/>
      <c r="B363" s="24"/>
      <c r="C363" s="25"/>
      <c r="D363" s="25"/>
      <c r="E363" s="25"/>
      <c r="F363" s="25"/>
      <c r="G363" s="25"/>
      <c r="H363" s="25"/>
    </row>
    <row r="364" spans="1:8" x14ac:dyDescent="0.25">
      <c r="A364" s="24"/>
      <c r="B364" s="24"/>
      <c r="C364" s="25"/>
      <c r="D364" s="25"/>
      <c r="E364" s="25"/>
      <c r="F364" s="25"/>
      <c r="G364" s="25"/>
      <c r="H364" s="25"/>
    </row>
    <row r="365" spans="1:8" x14ac:dyDescent="0.25">
      <c r="A365" s="24"/>
      <c r="B365" s="24"/>
      <c r="C365" s="25"/>
      <c r="D365" s="25"/>
      <c r="E365" s="25"/>
      <c r="F365" s="25"/>
      <c r="G365" s="25"/>
      <c r="H365" s="25"/>
    </row>
    <row r="366" spans="1:8" x14ac:dyDescent="0.25">
      <c r="A366" s="24"/>
      <c r="B366" s="24"/>
      <c r="C366" s="25"/>
      <c r="D366" s="25"/>
      <c r="E366" s="25"/>
      <c r="F366" s="25"/>
      <c r="G366" s="25"/>
      <c r="H366" s="25"/>
    </row>
    <row r="367" spans="1:8" x14ac:dyDescent="0.25">
      <c r="A367" s="24"/>
      <c r="B367" s="24"/>
      <c r="C367" s="25"/>
      <c r="D367" s="25"/>
      <c r="E367" s="25"/>
      <c r="F367" s="25"/>
      <c r="G367" s="25"/>
      <c r="H367" s="25"/>
    </row>
    <row r="368" spans="1:8" x14ac:dyDescent="0.25">
      <c r="A368" s="24"/>
      <c r="B368" s="24"/>
      <c r="C368" s="25"/>
      <c r="D368" s="25"/>
      <c r="E368" s="25"/>
      <c r="F368" s="25"/>
      <c r="G368" s="25"/>
      <c r="H368" s="25"/>
    </row>
    <row r="369" spans="1:8" x14ac:dyDescent="0.25">
      <c r="A369" s="24"/>
      <c r="B369" s="24"/>
      <c r="C369" s="25"/>
      <c r="D369" s="25"/>
      <c r="E369" s="25"/>
      <c r="F369" s="25"/>
      <c r="G369" s="25"/>
      <c r="H369" s="25"/>
    </row>
    <row r="370" spans="1:8" x14ac:dyDescent="0.25">
      <c r="A370" s="24"/>
      <c r="B370" s="24"/>
      <c r="C370" s="25"/>
      <c r="D370" s="25"/>
      <c r="E370" s="25"/>
      <c r="F370" s="25"/>
      <c r="G370" s="25"/>
      <c r="H370" s="25"/>
    </row>
    <row r="371" spans="1:8" x14ac:dyDescent="0.25">
      <c r="A371" s="24"/>
      <c r="B371" s="24"/>
      <c r="C371" s="25"/>
      <c r="D371" s="25"/>
      <c r="E371" s="25"/>
      <c r="F371" s="25"/>
      <c r="G371" s="25"/>
      <c r="H371" s="25"/>
    </row>
    <row r="372" spans="1:8" x14ac:dyDescent="0.25">
      <c r="A372" s="24"/>
      <c r="B372" s="24"/>
      <c r="C372" s="25"/>
      <c r="D372" s="25"/>
      <c r="E372" s="25"/>
      <c r="F372" s="25"/>
      <c r="G372" s="25"/>
      <c r="H372" s="25"/>
    </row>
    <row r="373" spans="1:8" x14ac:dyDescent="0.25">
      <c r="A373" s="24"/>
      <c r="B373" s="24"/>
      <c r="C373" s="25"/>
      <c r="D373" s="25"/>
      <c r="E373" s="25"/>
      <c r="F373" s="25"/>
      <c r="G373" s="25"/>
      <c r="H373" s="25"/>
    </row>
    <row r="374" spans="1:8" x14ac:dyDescent="0.25">
      <c r="A374" s="24"/>
      <c r="B374" s="24"/>
      <c r="C374" s="25"/>
      <c r="D374" s="25"/>
      <c r="E374" s="25"/>
      <c r="F374" s="25"/>
      <c r="G374" s="25"/>
      <c r="H374" s="25"/>
    </row>
    <row r="375" spans="1:8" x14ac:dyDescent="0.25">
      <c r="A375" s="24"/>
      <c r="B375" s="24"/>
      <c r="C375" s="25"/>
      <c r="D375" s="25"/>
      <c r="E375" s="25"/>
      <c r="F375" s="25"/>
      <c r="G375" s="25"/>
      <c r="H375" s="25"/>
    </row>
    <row r="376" spans="1:8" x14ac:dyDescent="0.25">
      <c r="A376" s="24"/>
      <c r="B376" s="24"/>
      <c r="C376" s="25"/>
      <c r="D376" s="25"/>
      <c r="E376" s="25"/>
      <c r="F376" s="25"/>
      <c r="G376" s="25"/>
      <c r="H376" s="25"/>
    </row>
    <row r="377" spans="1:8" x14ac:dyDescent="0.25">
      <c r="A377" s="24"/>
      <c r="B377" s="24"/>
      <c r="C377" s="25"/>
      <c r="D377" s="25"/>
      <c r="E377" s="25"/>
      <c r="F377" s="25"/>
      <c r="G377" s="25"/>
      <c r="H377" s="25"/>
    </row>
    <row r="378" spans="1:8" x14ac:dyDescent="0.25">
      <c r="A378" s="24"/>
      <c r="B378" s="24"/>
      <c r="C378" s="25"/>
      <c r="D378" s="25"/>
      <c r="E378" s="25"/>
      <c r="F378" s="25"/>
      <c r="G378" s="25"/>
      <c r="H378" s="25"/>
    </row>
    <row r="379" spans="1:8" x14ac:dyDescent="0.25">
      <c r="A379" s="24"/>
      <c r="B379" s="24"/>
      <c r="C379" s="25"/>
      <c r="D379" s="25"/>
      <c r="E379" s="25"/>
      <c r="F379" s="25"/>
      <c r="G379" s="25"/>
      <c r="H379" s="25"/>
    </row>
    <row r="380" spans="1:8" x14ac:dyDescent="0.25">
      <c r="A380" s="24"/>
      <c r="B380" s="24"/>
      <c r="C380" s="25"/>
      <c r="D380" s="25"/>
      <c r="E380" s="25"/>
      <c r="F380" s="25"/>
      <c r="G380" s="25"/>
      <c r="H380" s="25"/>
    </row>
    <row r="381" spans="1:8" x14ac:dyDescent="0.25">
      <c r="A381" s="24"/>
      <c r="B381" s="24"/>
      <c r="C381" s="25"/>
      <c r="D381" s="25"/>
      <c r="E381" s="25"/>
      <c r="F381" s="25"/>
      <c r="G381" s="25"/>
      <c r="H381" s="25"/>
    </row>
    <row r="382" spans="1:8" x14ac:dyDescent="0.25">
      <c r="A382" s="24"/>
      <c r="B382" s="24"/>
      <c r="C382" s="25"/>
      <c r="D382" s="25"/>
      <c r="E382" s="25"/>
      <c r="F382" s="25"/>
      <c r="G382" s="25"/>
      <c r="H382" s="25"/>
    </row>
    <row r="383" spans="1:8" x14ac:dyDescent="0.25">
      <c r="A383" s="24"/>
      <c r="B383" s="24"/>
      <c r="C383" s="25"/>
      <c r="D383" s="25"/>
      <c r="E383" s="25"/>
      <c r="F383" s="25"/>
      <c r="G383" s="25"/>
      <c r="H383" s="25"/>
    </row>
    <row r="384" spans="1:8" x14ac:dyDescent="0.25">
      <c r="A384" s="24"/>
      <c r="B384" s="24"/>
      <c r="C384" s="25"/>
      <c r="D384" s="25"/>
      <c r="E384" s="25"/>
      <c r="F384" s="25"/>
      <c r="G384" s="25"/>
      <c r="H384" s="25"/>
    </row>
    <row r="385" spans="1:8" x14ac:dyDescent="0.25">
      <c r="A385" s="24"/>
      <c r="B385" s="24"/>
      <c r="C385" s="25"/>
      <c r="D385" s="25"/>
      <c r="E385" s="25"/>
      <c r="F385" s="25"/>
      <c r="G385" s="25"/>
      <c r="H385" s="25"/>
    </row>
    <row r="386" spans="1:8" x14ac:dyDescent="0.25">
      <c r="A386" s="24"/>
      <c r="B386" s="24"/>
      <c r="C386" s="25"/>
      <c r="D386" s="25"/>
      <c r="E386" s="25"/>
      <c r="F386" s="25"/>
      <c r="G386" s="25"/>
      <c r="H386" s="25"/>
    </row>
    <row r="387" spans="1:8" x14ac:dyDescent="0.25">
      <c r="A387" s="24"/>
      <c r="B387" s="24"/>
      <c r="C387" s="25"/>
      <c r="D387" s="25"/>
      <c r="E387" s="25"/>
      <c r="F387" s="25"/>
      <c r="G387" s="25"/>
      <c r="H387" s="25"/>
    </row>
    <row r="388" spans="1:8" x14ac:dyDescent="0.25">
      <c r="A388" s="24"/>
      <c r="B388" s="24"/>
      <c r="C388" s="25"/>
      <c r="D388" s="25"/>
      <c r="E388" s="25"/>
      <c r="F388" s="25"/>
      <c r="G388" s="25"/>
      <c r="H388" s="25"/>
    </row>
    <row r="389" spans="1:8" x14ac:dyDescent="0.25">
      <c r="A389" s="24"/>
      <c r="B389" s="24"/>
      <c r="C389" s="25"/>
      <c r="D389" s="25"/>
      <c r="E389" s="25"/>
      <c r="F389" s="25"/>
      <c r="G389" s="25"/>
      <c r="H389" s="25"/>
    </row>
    <row r="390" spans="1:8" x14ac:dyDescent="0.25">
      <c r="A390" s="24"/>
      <c r="B390" s="24"/>
      <c r="C390" s="25"/>
      <c r="D390" s="25"/>
      <c r="E390" s="25"/>
      <c r="F390" s="25"/>
      <c r="G390" s="25"/>
      <c r="H390" s="25"/>
    </row>
    <row r="391" spans="1:8" x14ac:dyDescent="0.25">
      <c r="A391" s="24"/>
      <c r="B391" s="24"/>
      <c r="C391" s="25"/>
      <c r="D391" s="25"/>
      <c r="E391" s="25"/>
      <c r="F391" s="25"/>
      <c r="G391" s="25"/>
      <c r="H391" s="25"/>
    </row>
    <row r="392" spans="1:8" x14ac:dyDescent="0.25">
      <c r="A392" s="24"/>
      <c r="B392" s="24"/>
      <c r="C392" s="25"/>
      <c r="D392" s="25"/>
      <c r="E392" s="25"/>
      <c r="F392" s="25"/>
      <c r="G392" s="25"/>
      <c r="H392" s="25"/>
    </row>
    <row r="393" spans="1:8" x14ac:dyDescent="0.25">
      <c r="A393" s="24"/>
      <c r="B393" s="24"/>
      <c r="C393" s="25"/>
      <c r="D393" s="25"/>
      <c r="E393" s="25"/>
      <c r="F393" s="25"/>
      <c r="G393" s="25"/>
      <c r="H393" s="25"/>
    </row>
    <row r="394" spans="1:8" x14ac:dyDescent="0.25">
      <c r="A394" s="24"/>
      <c r="B394" s="24"/>
      <c r="C394" s="25"/>
      <c r="D394" s="25"/>
      <c r="E394" s="25"/>
      <c r="F394" s="25"/>
      <c r="G394" s="25"/>
      <c r="H394" s="25"/>
    </row>
    <row r="395" spans="1:8" x14ac:dyDescent="0.25">
      <c r="A395" s="24"/>
      <c r="B395" s="24"/>
      <c r="C395" s="25"/>
      <c r="D395" s="25"/>
      <c r="E395" s="25"/>
      <c r="F395" s="25"/>
      <c r="G395" s="25"/>
      <c r="H395" s="25"/>
    </row>
    <row r="396" spans="1:8" x14ac:dyDescent="0.25">
      <c r="A396" s="24"/>
      <c r="B396" s="24"/>
      <c r="C396" s="25"/>
      <c r="D396" s="25"/>
      <c r="E396" s="25"/>
      <c r="F396" s="25"/>
      <c r="G396" s="25"/>
      <c r="H396" s="25"/>
    </row>
    <row r="397" spans="1:8" x14ac:dyDescent="0.25">
      <c r="A397" s="24"/>
      <c r="B397" s="24"/>
      <c r="C397" s="25"/>
      <c r="D397" s="25"/>
      <c r="E397" s="25"/>
      <c r="F397" s="25"/>
      <c r="G397" s="25"/>
      <c r="H397" s="25"/>
    </row>
    <row r="398" spans="1:8" x14ac:dyDescent="0.25">
      <c r="A398" s="24"/>
      <c r="B398" s="24"/>
      <c r="C398" s="25"/>
      <c r="D398" s="25"/>
      <c r="E398" s="25"/>
      <c r="F398" s="25"/>
      <c r="G398" s="25"/>
      <c r="H398" s="25"/>
    </row>
    <row r="399" spans="1:8" x14ac:dyDescent="0.25">
      <c r="A399" s="24"/>
      <c r="B399" s="24"/>
      <c r="C399" s="25"/>
      <c r="D399" s="25"/>
      <c r="E399" s="25"/>
      <c r="F399" s="25"/>
      <c r="G399" s="25"/>
      <c r="H399" s="25"/>
    </row>
    <row r="400" spans="1:8" x14ac:dyDescent="0.25">
      <c r="A400" s="24"/>
      <c r="B400" s="24"/>
      <c r="C400" s="25"/>
      <c r="D400" s="25"/>
      <c r="E400" s="25"/>
      <c r="F400" s="25"/>
      <c r="G400" s="25"/>
      <c r="H400" s="25"/>
    </row>
    <row r="401" spans="1:8" x14ac:dyDescent="0.25">
      <c r="A401" s="24"/>
      <c r="B401" s="24"/>
      <c r="C401" s="25"/>
      <c r="D401" s="25"/>
      <c r="E401" s="25"/>
      <c r="F401" s="25"/>
      <c r="G401" s="25"/>
      <c r="H401" s="25"/>
    </row>
    <row r="402" spans="1:8" x14ac:dyDescent="0.25">
      <c r="A402" s="24"/>
      <c r="B402" s="24"/>
      <c r="C402" s="25"/>
      <c r="D402" s="25"/>
      <c r="E402" s="25"/>
      <c r="F402" s="25"/>
      <c r="G402" s="25"/>
      <c r="H402" s="25"/>
    </row>
    <row r="403" spans="1:8" x14ac:dyDescent="0.25">
      <c r="A403" s="24"/>
      <c r="B403" s="24"/>
      <c r="C403" s="25"/>
      <c r="D403" s="25"/>
      <c r="E403" s="25"/>
      <c r="F403" s="25"/>
      <c r="G403" s="25"/>
      <c r="H403" s="25"/>
    </row>
    <row r="404" spans="1:8" x14ac:dyDescent="0.25">
      <c r="A404" s="24"/>
      <c r="B404" s="24"/>
      <c r="C404" s="25"/>
      <c r="D404" s="25"/>
      <c r="E404" s="25"/>
      <c r="F404" s="25"/>
      <c r="G404" s="25"/>
      <c r="H404" s="25"/>
    </row>
    <row r="405" spans="1:8" x14ac:dyDescent="0.25">
      <c r="A405" s="24"/>
      <c r="B405" s="24"/>
      <c r="C405" s="25"/>
      <c r="D405" s="25"/>
      <c r="E405" s="25"/>
      <c r="F405" s="25"/>
      <c r="G405" s="25"/>
      <c r="H405" s="25"/>
    </row>
    <row r="406" spans="1:8" x14ac:dyDescent="0.25">
      <c r="A406" s="24"/>
      <c r="B406" s="24"/>
      <c r="C406" s="25"/>
      <c r="D406" s="25"/>
      <c r="E406" s="25"/>
      <c r="F406" s="25"/>
      <c r="G406" s="25"/>
      <c r="H406" s="25"/>
    </row>
    <row r="407" spans="1:8" x14ac:dyDescent="0.25">
      <c r="A407" s="24"/>
      <c r="B407" s="24"/>
      <c r="C407" s="25"/>
      <c r="D407" s="25"/>
      <c r="E407" s="25"/>
      <c r="F407" s="25"/>
      <c r="G407" s="25"/>
      <c r="H407" s="25"/>
    </row>
    <row r="408" spans="1:8" x14ac:dyDescent="0.25">
      <c r="A408" s="24"/>
      <c r="B408" s="24"/>
      <c r="C408" s="25"/>
      <c r="D408" s="25"/>
      <c r="E408" s="25"/>
      <c r="F408" s="25"/>
      <c r="G408" s="25"/>
      <c r="H408" s="25"/>
    </row>
    <row r="409" spans="1:8" x14ac:dyDescent="0.25">
      <c r="A409" s="24"/>
      <c r="B409" s="24"/>
      <c r="C409" s="25"/>
      <c r="D409" s="25"/>
      <c r="E409" s="25"/>
      <c r="F409" s="25"/>
      <c r="G409" s="25"/>
      <c r="H409" s="25"/>
    </row>
    <row r="410" spans="1:8" x14ac:dyDescent="0.25">
      <c r="A410" s="24"/>
      <c r="B410" s="24"/>
      <c r="C410" s="25"/>
      <c r="D410" s="25"/>
      <c r="E410" s="25"/>
      <c r="F410" s="25"/>
      <c r="G410" s="25"/>
      <c r="H410" s="25"/>
    </row>
    <row r="411" spans="1:8" x14ac:dyDescent="0.25">
      <c r="A411" s="24"/>
      <c r="B411" s="24"/>
      <c r="C411" s="25"/>
      <c r="D411" s="25"/>
      <c r="E411" s="25"/>
      <c r="F411" s="25"/>
      <c r="G411" s="25"/>
      <c r="H411" s="25"/>
    </row>
    <row r="412" spans="1:8" x14ac:dyDescent="0.25">
      <c r="A412" s="24"/>
      <c r="B412" s="24"/>
      <c r="C412" s="25"/>
      <c r="D412" s="25"/>
      <c r="E412" s="25"/>
      <c r="F412" s="25"/>
      <c r="G412" s="25"/>
      <c r="H412" s="25"/>
    </row>
    <row r="413" spans="1:8" x14ac:dyDescent="0.25">
      <c r="A413" s="24"/>
      <c r="B413" s="24"/>
      <c r="C413" s="25"/>
      <c r="D413" s="25"/>
      <c r="E413" s="25"/>
      <c r="F413" s="25"/>
      <c r="G413" s="25"/>
      <c r="H413" s="25"/>
    </row>
    <row r="414" spans="1:8" x14ac:dyDescent="0.25">
      <c r="A414" s="24"/>
      <c r="B414" s="24"/>
      <c r="C414" s="25"/>
      <c r="D414" s="25"/>
      <c r="E414" s="25"/>
      <c r="F414" s="25"/>
      <c r="G414" s="25"/>
      <c r="H414" s="25"/>
    </row>
    <row r="415" spans="1:8" x14ac:dyDescent="0.25">
      <c r="A415" s="24"/>
      <c r="B415" s="24"/>
      <c r="C415" s="25"/>
      <c r="D415" s="25"/>
      <c r="E415" s="25"/>
      <c r="F415" s="25"/>
      <c r="G415" s="25"/>
      <c r="H415" s="25"/>
    </row>
    <row r="416" spans="1:8" x14ac:dyDescent="0.25">
      <c r="A416" s="24"/>
      <c r="B416" s="24"/>
      <c r="C416" s="25"/>
      <c r="D416" s="25"/>
      <c r="E416" s="25"/>
      <c r="F416" s="25"/>
      <c r="G416" s="25"/>
      <c r="H416" s="25"/>
    </row>
    <row r="417" spans="1:8" x14ac:dyDescent="0.25">
      <c r="A417" s="24"/>
      <c r="B417" s="24"/>
      <c r="C417" s="25"/>
      <c r="D417" s="25"/>
      <c r="E417" s="25"/>
      <c r="F417" s="25"/>
      <c r="G417" s="25"/>
      <c r="H417" s="25"/>
    </row>
    <row r="418" spans="1:8" x14ac:dyDescent="0.25">
      <c r="A418" s="24"/>
      <c r="B418" s="24"/>
      <c r="C418" s="25"/>
      <c r="D418" s="25"/>
      <c r="E418" s="25"/>
      <c r="F418" s="25"/>
      <c r="G418" s="25"/>
      <c r="H418" s="25"/>
    </row>
    <row r="419" spans="1:8" x14ac:dyDescent="0.25">
      <c r="A419" s="24"/>
      <c r="B419" s="24"/>
      <c r="C419" s="25"/>
      <c r="D419" s="25"/>
      <c r="E419" s="25"/>
      <c r="F419" s="25"/>
      <c r="G419" s="25"/>
      <c r="H419" s="25"/>
    </row>
    <row r="420" spans="1:8" x14ac:dyDescent="0.25">
      <c r="A420" s="24"/>
      <c r="B420" s="24"/>
      <c r="C420" s="25"/>
      <c r="D420" s="25"/>
      <c r="E420" s="25"/>
      <c r="F420" s="25"/>
      <c r="G420" s="25"/>
      <c r="H420" s="25"/>
    </row>
    <row r="421" spans="1:8" x14ac:dyDescent="0.25">
      <c r="A421" s="24"/>
      <c r="B421" s="24"/>
      <c r="C421" s="25"/>
      <c r="D421" s="25"/>
      <c r="E421" s="25"/>
      <c r="F421" s="25"/>
      <c r="G421" s="25"/>
      <c r="H421" s="25"/>
    </row>
    <row r="422" spans="1:8" x14ac:dyDescent="0.25">
      <c r="A422" s="24"/>
      <c r="B422" s="24"/>
      <c r="C422" s="25"/>
      <c r="D422" s="25"/>
      <c r="E422" s="25"/>
      <c r="F422" s="25"/>
      <c r="G422" s="25"/>
      <c r="H422" s="25"/>
    </row>
    <row r="423" spans="1:8" x14ac:dyDescent="0.25">
      <c r="A423" s="24"/>
      <c r="B423" s="24"/>
      <c r="C423" s="25"/>
      <c r="D423" s="25"/>
      <c r="E423" s="25"/>
      <c r="F423" s="25"/>
      <c r="G423" s="25"/>
      <c r="H423" s="25"/>
    </row>
    <row r="424" spans="1:8" x14ac:dyDescent="0.25">
      <c r="A424" s="24"/>
      <c r="B424" s="24"/>
      <c r="C424" s="25"/>
      <c r="D424" s="25"/>
      <c r="E424" s="25"/>
      <c r="F424" s="25"/>
      <c r="G424" s="25"/>
      <c r="H424" s="25"/>
    </row>
    <row r="425" spans="1:8" x14ac:dyDescent="0.25">
      <c r="A425" s="24"/>
      <c r="B425" s="24"/>
      <c r="C425" s="25"/>
      <c r="D425" s="25"/>
      <c r="E425" s="25"/>
      <c r="F425" s="25"/>
      <c r="G425" s="25"/>
      <c r="H425" s="25"/>
    </row>
    <row r="426" spans="1:8" x14ac:dyDescent="0.25">
      <c r="A426" s="24"/>
      <c r="B426" s="24"/>
      <c r="C426" s="25"/>
      <c r="D426" s="25"/>
      <c r="E426" s="25"/>
      <c r="F426" s="25"/>
      <c r="G426" s="25"/>
      <c r="H426" s="25"/>
    </row>
    <row r="427" spans="1:8" x14ac:dyDescent="0.25">
      <c r="A427" s="24"/>
      <c r="B427" s="24"/>
      <c r="C427" s="25"/>
      <c r="D427" s="25"/>
      <c r="E427" s="25"/>
      <c r="F427" s="25"/>
      <c r="G427" s="25"/>
      <c r="H427" s="25"/>
    </row>
    <row r="428" spans="1:8" x14ac:dyDescent="0.25">
      <c r="A428" s="24"/>
      <c r="B428" s="24"/>
      <c r="C428" s="25"/>
      <c r="D428" s="25"/>
      <c r="E428" s="25"/>
      <c r="F428" s="25"/>
      <c r="G428" s="25"/>
      <c r="H428" s="25"/>
    </row>
    <row r="429" spans="1:8" x14ac:dyDescent="0.25">
      <c r="A429" s="24"/>
      <c r="B429" s="24"/>
      <c r="C429" s="25"/>
      <c r="D429" s="25"/>
      <c r="E429" s="25"/>
      <c r="F429" s="25"/>
      <c r="G429" s="25"/>
      <c r="H429" s="25"/>
    </row>
    <row r="430" spans="1:8" x14ac:dyDescent="0.25">
      <c r="A430" s="24"/>
      <c r="B430" s="24"/>
      <c r="C430" s="25"/>
      <c r="D430" s="25"/>
      <c r="E430" s="25"/>
      <c r="F430" s="25"/>
      <c r="G430" s="25"/>
      <c r="H430" s="25"/>
    </row>
    <row r="431" spans="1:8" x14ac:dyDescent="0.25">
      <c r="A431" s="24"/>
      <c r="B431" s="24"/>
      <c r="C431" s="25"/>
      <c r="D431" s="25"/>
      <c r="E431" s="25"/>
      <c r="F431" s="25"/>
      <c r="G431" s="25"/>
      <c r="H431" s="25"/>
    </row>
    <row r="432" spans="1:8" x14ac:dyDescent="0.25">
      <c r="A432" s="24"/>
      <c r="B432" s="24"/>
      <c r="C432" s="25"/>
      <c r="D432" s="25"/>
      <c r="E432" s="25"/>
      <c r="F432" s="25"/>
      <c r="G432" s="25"/>
      <c r="H432" s="25"/>
    </row>
    <row r="433" spans="1:8" x14ac:dyDescent="0.25">
      <c r="A433" s="24"/>
      <c r="B433" s="24"/>
      <c r="C433" s="25"/>
      <c r="D433" s="25"/>
      <c r="E433" s="25"/>
      <c r="F433" s="25"/>
      <c r="G433" s="25"/>
      <c r="H433" s="25"/>
    </row>
    <row r="434" spans="1:8" x14ac:dyDescent="0.25">
      <c r="A434" s="24"/>
      <c r="B434" s="24"/>
      <c r="C434" s="25"/>
      <c r="D434" s="25"/>
      <c r="E434" s="25"/>
      <c r="F434" s="25"/>
      <c r="G434" s="25"/>
      <c r="H434" s="25"/>
    </row>
    <row r="435" spans="1:8" x14ac:dyDescent="0.25">
      <c r="A435" s="24"/>
      <c r="B435" s="24"/>
      <c r="C435" s="25"/>
      <c r="D435" s="25"/>
      <c r="E435" s="25"/>
      <c r="F435" s="25"/>
      <c r="G435" s="25"/>
      <c r="H435" s="25"/>
    </row>
    <row r="436" spans="1:8" x14ac:dyDescent="0.25">
      <c r="A436" s="24"/>
      <c r="B436" s="24"/>
      <c r="C436" s="25"/>
      <c r="D436" s="25"/>
      <c r="E436" s="25"/>
      <c r="F436" s="25"/>
      <c r="G436" s="25"/>
      <c r="H436" s="25"/>
    </row>
    <row r="437" spans="1:8" x14ac:dyDescent="0.25">
      <c r="A437" s="24"/>
      <c r="B437" s="24"/>
      <c r="C437" s="25"/>
      <c r="D437" s="25"/>
      <c r="E437" s="25"/>
      <c r="F437" s="25"/>
      <c r="G437" s="25"/>
      <c r="H437" s="25"/>
    </row>
    <row r="438" spans="1:8" x14ac:dyDescent="0.25">
      <c r="A438" s="24"/>
      <c r="B438" s="24"/>
      <c r="C438" s="25"/>
      <c r="D438" s="25"/>
      <c r="E438" s="25"/>
      <c r="F438" s="25"/>
      <c r="G438" s="25"/>
      <c r="H438" s="25"/>
    </row>
    <row r="439" spans="1:8" x14ac:dyDescent="0.25">
      <c r="A439" s="24"/>
      <c r="B439" s="24"/>
      <c r="C439" s="25"/>
      <c r="D439" s="25"/>
      <c r="E439" s="25"/>
      <c r="F439" s="25"/>
      <c r="G439" s="25"/>
      <c r="H439" s="25"/>
    </row>
    <row r="440" spans="1:8" x14ac:dyDescent="0.25">
      <c r="A440" s="24"/>
      <c r="B440" s="24"/>
      <c r="C440" s="25"/>
      <c r="D440" s="25"/>
      <c r="E440" s="25"/>
      <c r="F440" s="25"/>
      <c r="G440" s="25"/>
      <c r="H440" s="25"/>
    </row>
    <row r="441" spans="1:8" x14ac:dyDescent="0.25">
      <c r="A441" s="24"/>
      <c r="B441" s="24"/>
      <c r="C441" s="25"/>
      <c r="D441" s="25"/>
      <c r="E441" s="25"/>
      <c r="F441" s="25"/>
      <c r="G441" s="25"/>
      <c r="H441" s="25"/>
    </row>
    <row r="442" spans="1:8" x14ac:dyDescent="0.25">
      <c r="A442" s="24"/>
      <c r="B442" s="24"/>
      <c r="C442" s="25"/>
      <c r="D442" s="25"/>
      <c r="E442" s="25"/>
      <c r="F442" s="25"/>
      <c r="G442" s="25"/>
      <c r="H442" s="25"/>
    </row>
    <row r="443" spans="1:8" x14ac:dyDescent="0.25">
      <c r="A443" s="24"/>
      <c r="B443" s="24"/>
      <c r="C443" s="25"/>
      <c r="D443" s="25"/>
      <c r="E443" s="25"/>
      <c r="F443" s="25"/>
      <c r="G443" s="25"/>
      <c r="H443" s="25"/>
    </row>
    <row r="444" spans="1:8" x14ac:dyDescent="0.25">
      <c r="A444" s="24"/>
      <c r="B444" s="24"/>
      <c r="C444" s="25"/>
      <c r="D444" s="25"/>
      <c r="E444" s="25"/>
      <c r="F444" s="25"/>
      <c r="G444" s="25"/>
      <c r="H444" s="25"/>
    </row>
    <row r="445" spans="1:8" x14ac:dyDescent="0.25">
      <c r="A445" s="24"/>
      <c r="B445" s="24"/>
      <c r="C445" s="25"/>
      <c r="D445" s="25"/>
      <c r="E445" s="25"/>
      <c r="F445" s="25"/>
      <c r="G445" s="25"/>
      <c r="H445" s="25"/>
    </row>
    <row r="446" spans="1:8" x14ac:dyDescent="0.25">
      <c r="A446" s="24"/>
      <c r="B446" s="24"/>
      <c r="C446" s="25"/>
      <c r="D446" s="25"/>
      <c r="E446" s="25"/>
      <c r="F446" s="25"/>
      <c r="G446" s="25"/>
      <c r="H446" s="25"/>
    </row>
    <row r="447" spans="1:8" x14ac:dyDescent="0.25">
      <c r="A447" s="24"/>
      <c r="B447" s="24"/>
      <c r="C447" s="25"/>
      <c r="D447" s="25"/>
      <c r="E447" s="25"/>
      <c r="F447" s="25"/>
      <c r="G447" s="25"/>
      <c r="H447" s="25"/>
    </row>
    <row r="448" spans="1:8" x14ac:dyDescent="0.25">
      <c r="A448" s="24"/>
      <c r="B448" s="24"/>
      <c r="C448" s="25"/>
      <c r="D448" s="25"/>
      <c r="E448" s="25"/>
      <c r="F448" s="25"/>
      <c r="G448" s="25"/>
      <c r="H448" s="25"/>
    </row>
    <row r="449" spans="1:8" x14ac:dyDescent="0.25">
      <c r="A449" s="24"/>
      <c r="B449" s="24"/>
      <c r="C449" s="25"/>
      <c r="D449" s="25"/>
      <c r="E449" s="25"/>
      <c r="F449" s="25"/>
      <c r="G449" s="25"/>
      <c r="H449" s="25"/>
    </row>
    <row r="450" spans="1:8" x14ac:dyDescent="0.25">
      <c r="A450" s="24"/>
      <c r="B450" s="24"/>
      <c r="C450" s="25"/>
      <c r="D450" s="25"/>
      <c r="E450" s="25"/>
      <c r="F450" s="25"/>
      <c r="G450" s="25"/>
      <c r="H450" s="25"/>
    </row>
    <row r="451" spans="1:8" x14ac:dyDescent="0.25">
      <c r="A451" s="24"/>
      <c r="B451" s="24"/>
      <c r="C451" s="25"/>
      <c r="D451" s="25"/>
      <c r="E451" s="25"/>
      <c r="F451" s="25"/>
      <c r="G451" s="25"/>
      <c r="H451" s="25"/>
    </row>
    <row r="452" spans="1:8" x14ac:dyDescent="0.25">
      <c r="A452" s="24"/>
      <c r="B452" s="24"/>
      <c r="C452" s="25"/>
      <c r="D452" s="25"/>
      <c r="E452" s="25"/>
      <c r="F452" s="25"/>
      <c r="G452" s="25"/>
      <c r="H452" s="25"/>
    </row>
    <row r="453" spans="1:8" x14ac:dyDescent="0.25">
      <c r="A453" s="24"/>
      <c r="B453" s="24"/>
      <c r="C453" s="25"/>
      <c r="D453" s="25"/>
      <c r="E453" s="25"/>
      <c r="F453" s="25"/>
      <c r="G453" s="25"/>
      <c r="H453" s="25"/>
    </row>
    <row r="454" spans="1:8" x14ac:dyDescent="0.25">
      <c r="A454" s="24"/>
      <c r="B454" s="24"/>
      <c r="C454" s="25"/>
      <c r="D454" s="25"/>
      <c r="E454" s="25"/>
      <c r="F454" s="25"/>
      <c r="G454" s="25"/>
      <c r="H454" s="25"/>
    </row>
    <row r="455" spans="1:8" x14ac:dyDescent="0.25">
      <c r="A455" s="24"/>
      <c r="B455" s="24"/>
      <c r="C455" s="25"/>
      <c r="D455" s="25"/>
      <c r="E455" s="25"/>
      <c r="F455" s="25"/>
      <c r="G455" s="25"/>
      <c r="H455" s="25"/>
    </row>
    <row r="456" spans="1:8" x14ac:dyDescent="0.25">
      <c r="A456" s="24"/>
      <c r="B456" s="24"/>
      <c r="C456" s="25"/>
      <c r="D456" s="25"/>
      <c r="E456" s="25"/>
      <c r="F456" s="25"/>
      <c r="G456" s="25"/>
      <c r="H456" s="25"/>
    </row>
    <row r="457" spans="1:8" x14ac:dyDescent="0.25">
      <c r="A457" s="24"/>
      <c r="B457" s="24"/>
      <c r="C457" s="25"/>
      <c r="D457" s="25"/>
      <c r="E457" s="25"/>
      <c r="F457" s="25"/>
      <c r="G457" s="25"/>
      <c r="H457" s="25"/>
    </row>
    <row r="458" spans="1:8" x14ac:dyDescent="0.25">
      <c r="A458" s="24"/>
      <c r="B458" s="24"/>
      <c r="C458" s="25"/>
      <c r="D458" s="25"/>
      <c r="E458" s="25"/>
      <c r="F458" s="25"/>
      <c r="G458" s="25"/>
      <c r="H458" s="25"/>
    </row>
    <row r="459" spans="1:8" x14ac:dyDescent="0.25">
      <c r="A459" s="24"/>
      <c r="B459" s="24"/>
      <c r="C459" s="25"/>
      <c r="D459" s="25"/>
      <c r="E459" s="25"/>
      <c r="F459" s="25"/>
      <c r="G459" s="25"/>
      <c r="H459" s="25"/>
    </row>
    <row r="460" spans="1:8" x14ac:dyDescent="0.25">
      <c r="A460" s="24"/>
      <c r="B460" s="24"/>
      <c r="C460" s="25"/>
      <c r="D460" s="25"/>
      <c r="E460" s="25"/>
      <c r="F460" s="25"/>
      <c r="G460" s="25"/>
      <c r="H460" s="25"/>
    </row>
    <row r="461" spans="1:8" x14ac:dyDescent="0.25">
      <c r="A461" s="24"/>
      <c r="B461" s="24"/>
      <c r="C461" s="25"/>
      <c r="D461" s="25"/>
      <c r="E461" s="25"/>
      <c r="F461" s="25"/>
      <c r="G461" s="25"/>
      <c r="H461" s="25"/>
    </row>
    <row r="462" spans="1:8" x14ac:dyDescent="0.25">
      <c r="A462" s="24"/>
      <c r="B462" s="24"/>
      <c r="C462" s="25"/>
      <c r="D462" s="25"/>
      <c r="E462" s="25"/>
      <c r="F462" s="25"/>
      <c r="G462" s="25"/>
      <c r="H462" s="25"/>
    </row>
    <row r="463" spans="1:8" x14ac:dyDescent="0.25">
      <c r="A463" s="24"/>
      <c r="B463" s="24"/>
      <c r="C463" s="25"/>
      <c r="D463" s="25"/>
      <c r="E463" s="25"/>
      <c r="F463" s="25"/>
      <c r="G463" s="25"/>
      <c r="H463" s="25"/>
    </row>
    <row r="464" spans="1:8" x14ac:dyDescent="0.25">
      <c r="A464" s="24"/>
      <c r="B464" s="24"/>
      <c r="C464" s="25"/>
      <c r="D464" s="25"/>
      <c r="E464" s="25"/>
      <c r="F464" s="25"/>
      <c r="G464" s="25"/>
      <c r="H464" s="25"/>
    </row>
    <row r="465" spans="1:8" x14ac:dyDescent="0.25">
      <c r="A465" s="24"/>
      <c r="B465" s="24"/>
      <c r="C465" s="25"/>
      <c r="D465" s="25"/>
      <c r="E465" s="25"/>
      <c r="F465" s="25"/>
      <c r="G465" s="25"/>
      <c r="H465" s="25"/>
    </row>
    <row r="466" spans="1:8" x14ac:dyDescent="0.25">
      <c r="A466" s="24"/>
      <c r="B466" s="24"/>
      <c r="C466" s="25"/>
      <c r="D466" s="25"/>
      <c r="E466" s="25"/>
      <c r="F466" s="25"/>
      <c r="G466" s="25"/>
      <c r="H466" s="25"/>
    </row>
    <row r="467" spans="1:8" x14ac:dyDescent="0.25">
      <c r="A467" s="24"/>
      <c r="B467" s="24"/>
      <c r="C467" s="25"/>
      <c r="D467" s="25"/>
      <c r="E467" s="25"/>
      <c r="F467" s="25"/>
      <c r="G467" s="25"/>
      <c r="H467" s="25"/>
    </row>
    <row r="468" spans="1:8" x14ac:dyDescent="0.25">
      <c r="A468" s="24"/>
      <c r="B468" s="24"/>
      <c r="C468" s="25"/>
      <c r="D468" s="25"/>
      <c r="E468" s="25"/>
      <c r="F468" s="25"/>
      <c r="G468" s="25"/>
      <c r="H468" s="25"/>
    </row>
    <row r="469" spans="1:8" x14ac:dyDescent="0.25">
      <c r="A469" s="24"/>
      <c r="B469" s="24"/>
      <c r="C469" s="25"/>
      <c r="D469" s="25"/>
      <c r="E469" s="25"/>
      <c r="F469" s="25"/>
      <c r="G469" s="25"/>
      <c r="H469" s="25"/>
    </row>
    <row r="470" spans="1:8" x14ac:dyDescent="0.25">
      <c r="A470" s="24"/>
      <c r="B470" s="24"/>
      <c r="C470" s="25"/>
      <c r="D470" s="25"/>
      <c r="E470" s="25"/>
      <c r="F470" s="25"/>
      <c r="G470" s="25"/>
      <c r="H470" s="25"/>
    </row>
    <row r="471" spans="1:8" x14ac:dyDescent="0.25">
      <c r="A471" s="24"/>
      <c r="B471" s="24"/>
      <c r="C471" s="25"/>
      <c r="D471" s="25"/>
      <c r="E471" s="25"/>
      <c r="F471" s="25"/>
      <c r="G471" s="25"/>
      <c r="H471" s="25"/>
    </row>
    <row r="472" spans="1:8" x14ac:dyDescent="0.25">
      <c r="A472" s="24"/>
      <c r="B472" s="24"/>
      <c r="C472" s="25"/>
      <c r="D472" s="25"/>
      <c r="E472" s="25"/>
      <c r="F472" s="25"/>
      <c r="G472" s="25"/>
      <c r="H472" s="25"/>
    </row>
    <row r="473" spans="1:8" x14ac:dyDescent="0.25">
      <c r="A473" s="24"/>
      <c r="B473" s="24"/>
      <c r="C473" s="25"/>
      <c r="D473" s="25"/>
      <c r="E473" s="25"/>
      <c r="F473" s="25"/>
      <c r="G473" s="25"/>
      <c r="H473" s="25"/>
    </row>
    <row r="474" spans="1:8" x14ac:dyDescent="0.25">
      <c r="A474" s="24"/>
      <c r="B474" s="24"/>
      <c r="C474" s="25"/>
      <c r="D474" s="25"/>
      <c r="E474" s="25"/>
      <c r="F474" s="25"/>
      <c r="G474" s="25"/>
      <c r="H474" s="25"/>
    </row>
    <row r="475" spans="1:8" x14ac:dyDescent="0.25">
      <c r="A475" s="24"/>
      <c r="B475" s="24"/>
      <c r="C475" s="25"/>
      <c r="D475" s="25"/>
      <c r="E475" s="25"/>
      <c r="F475" s="25"/>
      <c r="G475" s="25"/>
      <c r="H475" s="25"/>
    </row>
    <row r="476" spans="1:8" x14ac:dyDescent="0.25">
      <c r="A476" s="24"/>
      <c r="B476" s="24"/>
      <c r="C476" s="25"/>
      <c r="D476" s="25"/>
      <c r="E476" s="25"/>
      <c r="F476" s="25"/>
      <c r="G476" s="25"/>
      <c r="H476" s="25"/>
    </row>
    <row r="477" spans="1:8" x14ac:dyDescent="0.25">
      <c r="A477" s="24"/>
      <c r="B477" s="24"/>
      <c r="C477" s="25"/>
      <c r="D477" s="25"/>
      <c r="E477" s="25"/>
      <c r="F477" s="25"/>
      <c r="G477" s="25"/>
      <c r="H477" s="25"/>
    </row>
    <row r="478" spans="1:8" x14ac:dyDescent="0.25">
      <c r="A478" s="24"/>
      <c r="B478" s="24"/>
      <c r="C478" s="25"/>
      <c r="D478" s="25"/>
      <c r="E478" s="25"/>
      <c r="F478" s="25"/>
      <c r="G478" s="25"/>
      <c r="H478" s="25"/>
    </row>
    <row r="479" spans="1:8" x14ac:dyDescent="0.25">
      <c r="A479" s="24"/>
      <c r="B479" s="24"/>
      <c r="C479" s="25"/>
      <c r="D479" s="25"/>
      <c r="E479" s="25"/>
      <c r="F479" s="25"/>
      <c r="G479" s="25"/>
      <c r="H479" s="25"/>
    </row>
    <row r="480" spans="1:8" x14ac:dyDescent="0.25">
      <c r="A480" s="24"/>
      <c r="B480" s="24"/>
      <c r="C480" s="25"/>
      <c r="D480" s="25"/>
      <c r="E480" s="25"/>
      <c r="F480" s="25"/>
      <c r="G480" s="25"/>
      <c r="H480" s="25"/>
    </row>
    <row r="481" spans="1:8" x14ac:dyDescent="0.25">
      <c r="A481" s="24"/>
      <c r="B481" s="24"/>
      <c r="C481" s="25"/>
      <c r="D481" s="25"/>
      <c r="E481" s="25"/>
      <c r="F481" s="25"/>
      <c r="G481" s="25"/>
      <c r="H481" s="25"/>
    </row>
    <row r="482" spans="1:8" x14ac:dyDescent="0.25">
      <c r="A482" s="24"/>
      <c r="B482" s="24"/>
      <c r="C482" s="25"/>
      <c r="D482" s="25"/>
      <c r="E482" s="25"/>
      <c r="F482" s="25"/>
      <c r="G482" s="25"/>
      <c r="H482" s="25"/>
    </row>
    <row r="483" spans="1:8" x14ac:dyDescent="0.25">
      <c r="A483" s="24"/>
      <c r="B483" s="24"/>
      <c r="C483" s="25"/>
      <c r="D483" s="25"/>
      <c r="E483" s="25"/>
      <c r="F483" s="25"/>
      <c r="G483" s="25"/>
      <c r="H483" s="25"/>
    </row>
    <row r="484" spans="1:8" x14ac:dyDescent="0.25">
      <c r="A484" s="24"/>
      <c r="B484" s="24"/>
      <c r="C484" s="25"/>
      <c r="D484" s="25"/>
      <c r="E484" s="25"/>
      <c r="F484" s="25"/>
      <c r="G484" s="25"/>
      <c r="H484" s="25"/>
    </row>
    <row r="485" spans="1:8" x14ac:dyDescent="0.25">
      <c r="A485" s="24"/>
      <c r="B485" s="24"/>
      <c r="C485" s="25"/>
      <c r="D485" s="25"/>
      <c r="E485" s="25"/>
      <c r="F485" s="25"/>
      <c r="G485" s="25"/>
      <c r="H485" s="25"/>
    </row>
    <row r="486" spans="1:8" x14ac:dyDescent="0.25">
      <c r="A486" s="24"/>
      <c r="B486" s="24"/>
      <c r="C486" s="25"/>
      <c r="D486" s="25"/>
      <c r="E486" s="25"/>
      <c r="F486" s="25"/>
      <c r="G486" s="25"/>
      <c r="H486" s="25"/>
    </row>
    <row r="487" spans="1:8" x14ac:dyDescent="0.25">
      <c r="A487" s="24"/>
      <c r="B487" s="24"/>
      <c r="C487" s="25"/>
      <c r="D487" s="25"/>
      <c r="E487" s="25"/>
      <c r="F487" s="25"/>
      <c r="G487" s="25"/>
      <c r="H487" s="25"/>
    </row>
    <row r="488" spans="1:8" x14ac:dyDescent="0.25">
      <c r="A488" s="24"/>
      <c r="B488" s="24"/>
      <c r="C488" s="25"/>
      <c r="D488" s="25"/>
      <c r="E488" s="25"/>
      <c r="F488" s="25"/>
      <c r="G488" s="25"/>
      <c r="H488" s="25"/>
    </row>
    <row r="489" spans="1:8" x14ac:dyDescent="0.25">
      <c r="A489" s="24"/>
      <c r="B489" s="24"/>
      <c r="C489" s="25"/>
      <c r="D489" s="25"/>
      <c r="E489" s="25"/>
      <c r="F489" s="25"/>
      <c r="G489" s="25"/>
      <c r="H489" s="25"/>
    </row>
    <row r="490" spans="1:8" x14ac:dyDescent="0.25">
      <c r="A490" s="24"/>
      <c r="B490" s="24"/>
      <c r="C490" s="25"/>
      <c r="D490" s="25"/>
      <c r="E490" s="25"/>
      <c r="F490" s="25"/>
      <c r="G490" s="25"/>
      <c r="H490" s="25"/>
    </row>
    <row r="491" spans="1:8" x14ac:dyDescent="0.25">
      <c r="A491" s="24"/>
      <c r="B491" s="24"/>
      <c r="C491" s="25"/>
      <c r="D491" s="25"/>
      <c r="E491" s="25"/>
      <c r="F491" s="25"/>
      <c r="G491" s="25"/>
      <c r="H491" s="25"/>
    </row>
    <row r="492" spans="1:8" x14ac:dyDescent="0.25">
      <c r="A492" s="24"/>
      <c r="B492" s="24"/>
      <c r="C492" s="25"/>
      <c r="D492" s="25"/>
      <c r="E492" s="25"/>
      <c r="F492" s="25"/>
      <c r="G492" s="25"/>
      <c r="H492" s="25"/>
    </row>
    <row r="493" spans="1:8" x14ac:dyDescent="0.25">
      <c r="A493" s="24"/>
      <c r="B493" s="24"/>
      <c r="C493" s="25"/>
      <c r="D493" s="25"/>
      <c r="E493" s="25"/>
      <c r="F493" s="25"/>
      <c r="G493" s="25"/>
      <c r="H493" s="25"/>
    </row>
    <row r="494" spans="1:8" x14ac:dyDescent="0.25">
      <c r="A494" s="24"/>
      <c r="B494" s="24"/>
      <c r="C494" s="25"/>
      <c r="D494" s="25"/>
      <c r="E494" s="25"/>
      <c r="F494" s="25"/>
      <c r="G494" s="25"/>
      <c r="H494" s="25"/>
    </row>
    <row r="495" spans="1:8" x14ac:dyDescent="0.25">
      <c r="A495" s="24"/>
      <c r="B495" s="24"/>
      <c r="C495" s="25"/>
      <c r="D495" s="25"/>
      <c r="E495" s="25"/>
      <c r="F495" s="25"/>
      <c r="G495" s="25"/>
      <c r="H495" s="25"/>
    </row>
    <row r="496" spans="1:8" x14ac:dyDescent="0.25">
      <c r="A496" s="24"/>
      <c r="B496" s="24"/>
      <c r="C496" s="25"/>
      <c r="D496" s="25"/>
      <c r="E496" s="25"/>
      <c r="F496" s="25"/>
      <c r="G496" s="25"/>
      <c r="H496" s="25"/>
    </row>
    <row r="497" spans="1:8" x14ac:dyDescent="0.25">
      <c r="A497" s="24"/>
      <c r="B497" s="24"/>
      <c r="C497" s="25"/>
      <c r="D497" s="25"/>
      <c r="E497" s="25"/>
      <c r="F497" s="25"/>
      <c r="G497" s="25"/>
      <c r="H497" s="25"/>
    </row>
  </sheetData>
  <hyperlinks>
    <hyperlink ref="D5" r:id="rId1"/>
  </hyperlinks>
  <pageMargins left="0.7" right="0.7" top="0.75" bottom="0.75" header="0.3" footer="0.3"/>
  <pageSetup paperSize="9" orientation="portrait" horizontalDpi="4294967292" verticalDpi="4294967292" r:id="rId2"/>
  <headerFooter alignWithMargins="0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1"/>
  <sheetViews>
    <sheetView topLeftCell="C2" workbookViewId="0">
      <selection activeCell="F317" sqref="F317"/>
    </sheetView>
  </sheetViews>
  <sheetFormatPr baseColWidth="10" defaultRowHeight="15" x14ac:dyDescent="0.25"/>
  <cols>
    <col min="1" max="1" width="11.85546875" style="23" bestFit="1" customWidth="1"/>
    <col min="2" max="2" width="79.28515625" style="23" bestFit="1" customWidth="1"/>
    <col min="3" max="3" width="26.140625" style="23" bestFit="1" customWidth="1"/>
    <col min="4" max="4" width="20.7109375" style="23" bestFit="1" customWidth="1"/>
    <col min="5" max="5" width="17.85546875" style="23" bestFit="1" customWidth="1"/>
    <col min="6" max="6" width="79.28515625" style="23" bestFit="1" customWidth="1"/>
    <col min="7" max="7" width="20.28515625" style="23" bestFit="1" customWidth="1"/>
    <col min="8" max="8" width="15.42578125" style="23" bestFit="1" customWidth="1"/>
    <col min="9" max="9" width="36" bestFit="1" customWidth="1"/>
    <col min="10" max="10" width="12.42578125" bestFit="1" customWidth="1"/>
    <col min="11" max="12" width="13.85546875" bestFit="1" customWidth="1"/>
  </cols>
  <sheetData>
    <row r="1" spans="1:10" ht="28.5" x14ac:dyDescent="0.45">
      <c r="A1" s="1" t="s">
        <v>33</v>
      </c>
      <c r="B1" s="1" t="s">
        <v>41</v>
      </c>
      <c r="C1" s="1" t="s">
        <v>34</v>
      </c>
      <c r="D1" s="1" t="s">
        <v>35</v>
      </c>
      <c r="E1" s="1" t="s">
        <v>36</v>
      </c>
      <c r="F1" s="1" t="s">
        <v>37</v>
      </c>
      <c r="G1" s="1" t="s">
        <v>38</v>
      </c>
      <c r="H1" s="1" t="s">
        <v>32</v>
      </c>
      <c r="I1" s="3" t="s">
        <v>11</v>
      </c>
      <c r="J1" s="4" t="s">
        <v>17</v>
      </c>
    </row>
    <row r="2" spans="1:10" ht="18.75" x14ac:dyDescent="0.25">
      <c r="A2" s="25"/>
      <c r="B2" s="25"/>
      <c r="C2" s="23" t="s">
        <v>44</v>
      </c>
      <c r="D2" s="23" t="s">
        <v>23</v>
      </c>
      <c r="E2" s="26" t="s">
        <v>0</v>
      </c>
      <c r="F2" s="28" t="s">
        <v>52</v>
      </c>
      <c r="G2" s="23" t="s">
        <v>1</v>
      </c>
      <c r="H2" s="23" t="s">
        <v>8</v>
      </c>
      <c r="I2" s="5"/>
      <c r="J2" s="6"/>
    </row>
    <row r="3" spans="1:10" ht="15.75" x14ac:dyDescent="0.25">
      <c r="A3" s="25"/>
      <c r="B3" s="25"/>
      <c r="C3" s="25" t="s">
        <v>39</v>
      </c>
      <c r="D3" s="25" t="s">
        <v>24</v>
      </c>
      <c r="E3" s="27" t="s">
        <v>18</v>
      </c>
      <c r="F3" t="s">
        <v>53</v>
      </c>
      <c r="G3" s="25" t="s">
        <v>4</v>
      </c>
      <c r="H3" s="23" t="s">
        <v>40</v>
      </c>
      <c r="I3" s="7" t="s">
        <v>12</v>
      </c>
      <c r="J3" s="8">
        <f>COUNTIF(F2:F10001,"*")</f>
        <v>425</v>
      </c>
    </row>
    <row r="4" spans="1:10" x14ac:dyDescent="0.25">
      <c r="A4" s="25"/>
      <c r="B4" s="25"/>
      <c r="C4" s="25" t="s">
        <v>45</v>
      </c>
      <c r="D4" s="25" t="s">
        <v>25</v>
      </c>
      <c r="E4" s="26" t="s">
        <v>47</v>
      </c>
      <c r="F4" t="s">
        <v>54</v>
      </c>
      <c r="G4" s="25" t="s">
        <v>2</v>
      </c>
      <c r="I4" s="5"/>
      <c r="J4" s="9"/>
    </row>
    <row r="5" spans="1:10" x14ac:dyDescent="0.25">
      <c r="A5" s="25"/>
      <c r="B5" s="25"/>
      <c r="C5" s="25" t="s">
        <v>46</v>
      </c>
      <c r="E5" s="27" t="s">
        <v>49</v>
      </c>
      <c r="F5" t="s">
        <v>55</v>
      </c>
      <c r="G5" s="25" t="s">
        <v>2</v>
      </c>
      <c r="I5" s="7" t="s">
        <v>13</v>
      </c>
      <c r="J5" s="10"/>
    </row>
    <row r="6" spans="1:10" x14ac:dyDescent="0.25">
      <c r="A6" s="25"/>
      <c r="B6" s="25"/>
      <c r="C6" s="25"/>
      <c r="D6" s="25"/>
      <c r="E6" s="26" t="s">
        <v>19</v>
      </c>
      <c r="F6" t="s">
        <v>56</v>
      </c>
      <c r="G6" s="25" t="s">
        <v>2</v>
      </c>
      <c r="I6" s="11" t="s">
        <v>14</v>
      </c>
      <c r="J6" s="12">
        <f>COUNTIF(C2:C10001,"menor")</f>
        <v>0</v>
      </c>
    </row>
    <row r="7" spans="1:10" x14ac:dyDescent="0.25">
      <c r="A7" s="25"/>
      <c r="B7" s="25"/>
      <c r="C7" s="25"/>
      <c r="D7" s="25"/>
      <c r="E7" s="27" t="s">
        <v>6</v>
      </c>
      <c r="F7" t="s">
        <v>57</v>
      </c>
      <c r="G7" s="25" t="s">
        <v>2</v>
      </c>
      <c r="I7" s="11" t="s">
        <v>15</v>
      </c>
      <c r="J7" s="12">
        <f>COUNTIF(C2:C9999,"media")</f>
        <v>0</v>
      </c>
    </row>
    <row r="8" spans="1:10" x14ac:dyDescent="0.25">
      <c r="A8" s="25"/>
      <c r="B8" s="25"/>
      <c r="C8" s="25"/>
      <c r="D8" s="25"/>
      <c r="E8" s="27" t="s">
        <v>48</v>
      </c>
      <c r="F8" t="s">
        <v>58</v>
      </c>
      <c r="G8" s="25" t="s">
        <v>2</v>
      </c>
      <c r="I8" s="11" t="s">
        <v>27</v>
      </c>
      <c r="J8" s="12">
        <f>COUNTIF(C2:C10000,"mayor")</f>
        <v>0</v>
      </c>
    </row>
    <row r="9" spans="1:10" x14ac:dyDescent="0.25">
      <c r="A9" s="25"/>
      <c r="B9" s="25"/>
      <c r="C9" s="25"/>
      <c r="D9" s="25"/>
      <c r="E9" s="26" t="s">
        <v>50</v>
      </c>
      <c r="F9" t="s">
        <v>59</v>
      </c>
      <c r="G9" s="25" t="s">
        <v>2</v>
      </c>
      <c r="I9" s="5"/>
      <c r="J9" s="9"/>
    </row>
    <row r="10" spans="1:10" x14ac:dyDescent="0.25">
      <c r="A10" s="25"/>
      <c r="B10" s="25"/>
      <c r="C10" s="25"/>
      <c r="D10" s="25"/>
      <c r="E10" s="27" t="s">
        <v>51</v>
      </c>
      <c r="F10" t="s">
        <v>60</v>
      </c>
      <c r="G10" s="25" t="s">
        <v>2</v>
      </c>
      <c r="I10" s="7" t="s">
        <v>26</v>
      </c>
      <c r="J10" s="10"/>
    </row>
    <row r="11" spans="1:10" x14ac:dyDescent="0.25">
      <c r="A11" s="25"/>
      <c r="B11" s="25"/>
      <c r="C11" s="25"/>
      <c r="D11" s="25"/>
      <c r="E11" s="26" t="s">
        <v>43</v>
      </c>
      <c r="F11" t="s">
        <v>61</v>
      </c>
      <c r="G11" s="25" t="s">
        <v>28</v>
      </c>
      <c r="I11" s="13" t="s">
        <v>23</v>
      </c>
      <c r="J11" s="14">
        <f>COUNTIF(D2:D10001,"Convencional")</f>
        <v>1</v>
      </c>
    </row>
    <row r="12" spans="1:10" x14ac:dyDescent="0.25">
      <c r="A12" s="25"/>
      <c r="B12" s="25"/>
      <c r="C12" s="25"/>
      <c r="D12" s="25"/>
      <c r="E12" s="26"/>
      <c r="F12" t="s">
        <v>62</v>
      </c>
      <c r="G12" s="25" t="s">
        <v>28</v>
      </c>
      <c r="I12" s="15" t="s">
        <v>24</v>
      </c>
      <c r="J12" s="12">
        <f>COUNTIF(D2:D10001,"Laparoscopica")</f>
        <v>1</v>
      </c>
    </row>
    <row r="13" spans="1:10" ht="15.75" x14ac:dyDescent="0.25">
      <c r="A13" s="25"/>
      <c r="B13" s="25"/>
      <c r="C13" s="25"/>
      <c r="D13" s="25"/>
      <c r="E13" s="25"/>
      <c r="F13" s="28" t="s">
        <v>63</v>
      </c>
      <c r="G13" s="25" t="s">
        <v>28</v>
      </c>
      <c r="I13" s="16" t="s">
        <v>25</v>
      </c>
      <c r="J13" s="17">
        <f>COUNTIF(D2:D10001,"Miniinvasiva/endoscopica")</f>
        <v>1</v>
      </c>
    </row>
    <row r="14" spans="1:10" x14ac:dyDescent="0.25">
      <c r="A14" s="25"/>
      <c r="B14" s="25"/>
      <c r="C14" s="25"/>
      <c r="D14" s="25"/>
      <c r="E14" s="25"/>
      <c r="F14" t="s">
        <v>64</v>
      </c>
      <c r="G14" s="25" t="s">
        <v>28</v>
      </c>
      <c r="I14" s="5"/>
      <c r="J14" s="9"/>
    </row>
    <row r="15" spans="1:10" x14ac:dyDescent="0.25">
      <c r="A15" s="25"/>
      <c r="B15" s="25"/>
      <c r="C15" s="25"/>
      <c r="D15" s="25"/>
      <c r="E15" s="25"/>
      <c r="F15" t="s">
        <v>65</v>
      </c>
      <c r="G15" s="25" t="s">
        <v>28</v>
      </c>
      <c r="I15" s="7" t="s">
        <v>16</v>
      </c>
      <c r="J15" s="10"/>
    </row>
    <row r="16" spans="1:10" x14ac:dyDescent="0.25">
      <c r="A16" s="25"/>
      <c r="B16" s="25"/>
      <c r="C16" s="25"/>
      <c r="D16" s="25"/>
      <c r="E16" s="25"/>
      <c r="F16" t="s">
        <v>66</v>
      </c>
      <c r="G16" s="25" t="s">
        <v>28</v>
      </c>
      <c r="I16" s="11" t="s">
        <v>0</v>
      </c>
      <c r="J16" s="12">
        <f>COUNTIF(E2:E10001,"General")</f>
        <v>1</v>
      </c>
    </row>
    <row r="17" spans="1:12" x14ac:dyDescent="0.25">
      <c r="A17" s="25"/>
      <c r="B17" s="25"/>
      <c r="C17" s="25"/>
      <c r="D17" s="25"/>
      <c r="E17" s="25"/>
      <c r="F17" t="s">
        <v>67</v>
      </c>
      <c r="G17" s="25" t="s">
        <v>28</v>
      </c>
      <c r="I17" s="11" t="s">
        <v>3</v>
      </c>
      <c r="J17" s="12">
        <f>COUNTIF(E2:E10001,"Plástica")</f>
        <v>0</v>
      </c>
    </row>
    <row r="18" spans="1:12" x14ac:dyDescent="0.25">
      <c r="A18" s="25"/>
      <c r="B18" s="25"/>
      <c r="C18" s="25"/>
      <c r="D18" s="25"/>
      <c r="E18" s="25"/>
      <c r="F18" t="s">
        <v>68</v>
      </c>
      <c r="G18" s="25" t="s">
        <v>28</v>
      </c>
      <c r="I18" s="11" t="s">
        <v>5</v>
      </c>
      <c r="J18" s="12">
        <f>COUNTIF(E2:E10001,"HPB")</f>
        <v>0</v>
      </c>
    </row>
    <row r="19" spans="1:12" x14ac:dyDescent="0.25">
      <c r="A19" s="25"/>
      <c r="B19" s="25"/>
      <c r="C19" s="25"/>
      <c r="D19" s="25"/>
      <c r="E19" s="25"/>
      <c r="F19" t="s">
        <v>69</v>
      </c>
      <c r="G19" s="25" t="s">
        <v>28</v>
      </c>
      <c r="I19" s="11" t="s">
        <v>19</v>
      </c>
      <c r="J19" s="12">
        <f>COUNTIF(E2:E10001,"Menor partes blandas")</f>
        <v>1</v>
      </c>
    </row>
    <row r="20" spans="1:12" x14ac:dyDescent="0.25">
      <c r="A20" s="25"/>
      <c r="B20" s="25"/>
      <c r="C20" s="25"/>
      <c r="D20" s="25"/>
      <c r="E20" s="25"/>
      <c r="F20" t="s">
        <v>70</v>
      </c>
      <c r="G20" s="25" t="s">
        <v>28</v>
      </c>
      <c r="I20" s="11" t="s">
        <v>18</v>
      </c>
      <c r="J20" s="12">
        <f>COUNTIF(E2:E10001,"Cabeza y Cuello")</f>
        <v>1</v>
      </c>
    </row>
    <row r="21" spans="1:12" ht="15.75" thickBot="1" x14ac:dyDescent="0.3">
      <c r="A21" s="25"/>
      <c r="B21" s="25"/>
      <c r="C21" s="25"/>
      <c r="D21" s="25"/>
      <c r="E21" s="25"/>
      <c r="F21" t="s">
        <v>71</v>
      </c>
      <c r="G21" s="25" t="s">
        <v>28</v>
      </c>
      <c r="I21" s="11" t="s">
        <v>20</v>
      </c>
      <c r="J21" s="12">
        <f>COUNTIF(E2:E10001,"Paredes abdominales")</f>
        <v>1</v>
      </c>
      <c r="L21" s="2"/>
    </row>
    <row r="22" spans="1:12" x14ac:dyDescent="0.25">
      <c r="A22" s="25"/>
      <c r="B22" s="25"/>
      <c r="C22" s="25"/>
      <c r="D22" s="25"/>
      <c r="E22" s="25"/>
      <c r="F22" t="s">
        <v>72</v>
      </c>
      <c r="G22" s="25" t="s">
        <v>28</v>
      </c>
      <c r="I22" s="11" t="s">
        <v>22</v>
      </c>
      <c r="J22" s="12">
        <f>COUNTIF(E2:E10001,"Torax")</f>
        <v>1</v>
      </c>
    </row>
    <row r="23" spans="1:12" x14ac:dyDescent="0.25">
      <c r="A23" s="25"/>
      <c r="B23" s="25"/>
      <c r="C23" s="25"/>
      <c r="D23" s="25"/>
      <c r="E23" s="25"/>
      <c r="F23" t="s">
        <v>73</v>
      </c>
      <c r="G23" s="25" t="s">
        <v>28</v>
      </c>
      <c r="I23" s="11" t="s">
        <v>6</v>
      </c>
      <c r="J23" s="12">
        <f>COUNTIF(E2:E10001,"Coloproctologia")</f>
        <v>1</v>
      </c>
    </row>
    <row r="24" spans="1:12" x14ac:dyDescent="0.25">
      <c r="A24" s="25"/>
      <c r="B24" s="25"/>
      <c r="C24" s="25"/>
      <c r="D24" s="25"/>
      <c r="E24" s="25"/>
      <c r="F24" t="s">
        <v>74</v>
      </c>
      <c r="G24" s="25" t="s">
        <v>28</v>
      </c>
      <c r="I24" s="5"/>
      <c r="J24" s="9"/>
    </row>
    <row r="25" spans="1:12" x14ac:dyDescent="0.25">
      <c r="A25" s="25"/>
      <c r="B25" s="25"/>
      <c r="C25" s="25"/>
      <c r="D25" s="25"/>
      <c r="E25" s="25"/>
      <c r="F25" t="s">
        <v>75</v>
      </c>
      <c r="G25" s="25" t="s">
        <v>28</v>
      </c>
      <c r="I25" s="7" t="s">
        <v>30</v>
      </c>
      <c r="J25" s="10"/>
    </row>
    <row r="26" spans="1:12" x14ac:dyDescent="0.25">
      <c r="A26" s="25"/>
      <c r="B26" s="25"/>
      <c r="C26" s="25"/>
      <c r="D26" s="25"/>
      <c r="E26" s="25"/>
      <c r="F26" t="s">
        <v>76</v>
      </c>
      <c r="G26" s="25" t="s">
        <v>28</v>
      </c>
      <c r="I26" s="18" t="s">
        <v>21</v>
      </c>
      <c r="J26" s="14">
        <f>COUNTIF(F2:F10001,"Apendicectomía")</f>
        <v>0</v>
      </c>
    </row>
    <row r="27" spans="1:12" x14ac:dyDescent="0.25">
      <c r="A27" s="25"/>
      <c r="B27" s="25"/>
      <c r="C27" s="25"/>
      <c r="D27" s="25"/>
      <c r="E27" s="25"/>
      <c r="F27" t="s">
        <v>77</v>
      </c>
      <c r="G27" s="25" t="s">
        <v>28</v>
      </c>
      <c r="I27" s="18" t="s">
        <v>31</v>
      </c>
      <c r="J27" s="14">
        <f>COUNTIF(F2:F10001,"Colecistectomía")</f>
        <v>0</v>
      </c>
    </row>
    <row r="28" spans="1:12" x14ac:dyDescent="0.25">
      <c r="A28" s="25"/>
      <c r="B28" s="25"/>
      <c r="C28" s="25"/>
      <c r="D28" s="25"/>
      <c r="E28" s="25"/>
      <c r="F28" t="s">
        <v>78</v>
      </c>
      <c r="G28" s="25" t="s">
        <v>28</v>
      </c>
      <c r="I28" s="18" t="s">
        <v>29</v>
      </c>
      <c r="J28" s="14">
        <f>COUNTIF(F2:F10001,"Hernioplastia Inguinal")</f>
        <v>0</v>
      </c>
    </row>
    <row r="29" spans="1:12" x14ac:dyDescent="0.25">
      <c r="A29" s="25"/>
      <c r="B29" s="25"/>
      <c r="C29" s="25"/>
      <c r="D29" s="25"/>
      <c r="E29" s="25"/>
      <c r="F29" t="s">
        <v>79</v>
      </c>
      <c r="G29" s="25" t="s">
        <v>28</v>
      </c>
      <c r="I29" s="5"/>
      <c r="J29" s="9"/>
    </row>
    <row r="30" spans="1:12" x14ac:dyDescent="0.25">
      <c r="A30" s="25"/>
      <c r="B30" s="25"/>
      <c r="C30" s="25"/>
      <c r="D30" s="25"/>
      <c r="E30" s="25"/>
      <c r="F30" t="s">
        <v>80</v>
      </c>
      <c r="G30" s="25" t="s">
        <v>28</v>
      </c>
      <c r="I30" s="7" t="s">
        <v>7</v>
      </c>
      <c r="J30" s="10"/>
    </row>
    <row r="31" spans="1:12" x14ac:dyDescent="0.25">
      <c r="A31" s="25"/>
      <c r="B31" s="25"/>
      <c r="C31" s="25"/>
      <c r="D31" s="25"/>
      <c r="E31" s="25"/>
      <c r="F31" t="s">
        <v>81</v>
      </c>
      <c r="G31" s="25" t="s">
        <v>28</v>
      </c>
      <c r="I31" s="11" t="s">
        <v>8</v>
      </c>
      <c r="J31" s="19">
        <f>COUNTIF(H2:H10001,"Cirujano")</f>
        <v>1</v>
      </c>
    </row>
    <row r="32" spans="1:12" x14ac:dyDescent="0.25">
      <c r="A32" s="25"/>
      <c r="B32" s="25"/>
      <c r="C32" s="25"/>
      <c r="D32" s="25"/>
      <c r="E32" s="25"/>
      <c r="F32" t="s">
        <v>82</v>
      </c>
      <c r="G32" s="25" t="s">
        <v>28</v>
      </c>
      <c r="I32" s="11" t="s">
        <v>9</v>
      </c>
      <c r="J32" s="19">
        <f>COUNTIF(H2:H10001,"1er ayudante")</f>
        <v>0</v>
      </c>
    </row>
    <row r="33" spans="1:10" ht="15.75" thickBot="1" x14ac:dyDescent="0.3">
      <c r="A33" s="25"/>
      <c r="B33" s="25"/>
      <c r="C33" s="25"/>
      <c r="D33" s="25"/>
      <c r="E33" s="25"/>
      <c r="F33" t="s">
        <v>83</v>
      </c>
      <c r="G33" s="25" t="s">
        <v>28</v>
      </c>
      <c r="I33" s="20" t="s">
        <v>10</v>
      </c>
      <c r="J33" s="21">
        <f>COUNTIF(H2:H10001,"2do ayudante")</f>
        <v>0</v>
      </c>
    </row>
    <row r="34" spans="1:10" ht="15.75" x14ac:dyDescent="0.25">
      <c r="A34" s="25"/>
      <c r="B34" s="25"/>
      <c r="C34" s="25"/>
      <c r="D34" s="25"/>
      <c r="E34" s="25"/>
      <c r="F34" s="28" t="s">
        <v>84</v>
      </c>
      <c r="G34" s="25" t="s">
        <v>28</v>
      </c>
    </row>
    <row r="35" spans="1:10" x14ac:dyDescent="0.25">
      <c r="A35" s="24"/>
      <c r="B35" s="25"/>
      <c r="C35" s="25"/>
      <c r="D35" s="25"/>
      <c r="E35" s="25"/>
      <c r="F35" t="s">
        <v>85</v>
      </c>
      <c r="G35" s="25"/>
    </row>
    <row r="36" spans="1:10" x14ac:dyDescent="0.25">
      <c r="A36" s="24"/>
      <c r="B36" s="25"/>
      <c r="C36" s="25"/>
      <c r="D36" s="25"/>
      <c r="E36" s="25"/>
      <c r="F36" t="s">
        <v>86</v>
      </c>
      <c r="G36" s="25"/>
    </row>
    <row r="37" spans="1:10" x14ac:dyDescent="0.25">
      <c r="A37" s="24"/>
      <c r="B37" s="25"/>
      <c r="C37" s="25"/>
      <c r="D37" s="25"/>
      <c r="E37" s="25"/>
      <c r="F37" t="s">
        <v>87</v>
      </c>
      <c r="G37" s="25"/>
    </row>
    <row r="38" spans="1:10" x14ac:dyDescent="0.25">
      <c r="A38" s="24"/>
      <c r="B38" s="25"/>
      <c r="C38" s="25"/>
      <c r="D38" s="25"/>
      <c r="E38" s="25"/>
      <c r="F38" t="s">
        <v>88</v>
      </c>
      <c r="G38" s="25"/>
      <c r="H38" s="25"/>
    </row>
    <row r="39" spans="1:10" x14ac:dyDescent="0.25">
      <c r="A39" s="24"/>
      <c r="B39" s="25"/>
      <c r="C39" s="25"/>
      <c r="D39" s="25"/>
      <c r="E39" s="25"/>
      <c r="F39" t="s">
        <v>89</v>
      </c>
      <c r="G39" s="25"/>
      <c r="H39" s="25"/>
    </row>
    <row r="40" spans="1:10" x14ac:dyDescent="0.25">
      <c r="A40" s="24"/>
      <c r="B40" s="25"/>
      <c r="C40" s="25"/>
      <c r="D40" s="25"/>
      <c r="E40" s="25"/>
      <c r="F40" t="s">
        <v>90</v>
      </c>
      <c r="G40" s="25"/>
      <c r="H40" s="25"/>
    </row>
    <row r="41" spans="1:10" x14ac:dyDescent="0.25">
      <c r="A41" s="24"/>
      <c r="B41" s="25"/>
      <c r="C41" s="25"/>
      <c r="D41" s="25"/>
      <c r="E41" s="25"/>
      <c r="F41" t="s">
        <v>91</v>
      </c>
      <c r="G41" s="25"/>
      <c r="H41" s="25"/>
    </row>
    <row r="42" spans="1:10" x14ac:dyDescent="0.25">
      <c r="A42" s="24"/>
      <c r="B42" s="25"/>
      <c r="C42" s="25"/>
      <c r="D42" s="25"/>
      <c r="E42" s="25"/>
      <c r="F42" t="s">
        <v>92</v>
      </c>
      <c r="G42" s="25"/>
      <c r="H42" s="25"/>
    </row>
    <row r="43" spans="1:10" x14ac:dyDescent="0.25">
      <c r="A43" s="24"/>
      <c r="B43" s="25"/>
      <c r="C43" s="25"/>
      <c r="D43" s="25"/>
      <c r="E43" s="25"/>
      <c r="F43" t="s">
        <v>93</v>
      </c>
      <c r="G43" s="25"/>
      <c r="H43" s="25"/>
    </row>
    <row r="44" spans="1:10" x14ac:dyDescent="0.25">
      <c r="A44" s="24"/>
      <c r="B44" s="25"/>
      <c r="C44" s="25"/>
      <c r="D44" s="25"/>
      <c r="E44" s="25"/>
      <c r="F44" t="s">
        <v>94</v>
      </c>
      <c r="G44" s="25"/>
      <c r="H44" s="25"/>
    </row>
    <row r="45" spans="1:10" x14ac:dyDescent="0.25">
      <c r="A45" s="24"/>
      <c r="B45" s="25"/>
      <c r="C45" s="25"/>
      <c r="D45" s="25"/>
      <c r="E45" s="25"/>
      <c r="F45" t="s">
        <v>95</v>
      </c>
      <c r="G45" s="25"/>
      <c r="H45" s="25"/>
    </row>
    <row r="46" spans="1:10" ht="15.75" x14ac:dyDescent="0.25">
      <c r="A46" s="24"/>
      <c r="B46" s="25"/>
      <c r="C46" s="25"/>
      <c r="D46" s="25"/>
      <c r="E46" s="25"/>
      <c r="F46" s="28" t="s">
        <v>96</v>
      </c>
      <c r="G46" s="25"/>
      <c r="H46" s="25"/>
    </row>
    <row r="47" spans="1:10" x14ac:dyDescent="0.25">
      <c r="A47" s="24"/>
      <c r="B47" s="25"/>
      <c r="C47" s="25"/>
      <c r="D47" s="25"/>
      <c r="E47" s="25"/>
      <c r="F47" t="s">
        <v>97</v>
      </c>
      <c r="G47" s="25"/>
      <c r="H47" s="25"/>
    </row>
    <row r="48" spans="1:10" x14ac:dyDescent="0.25">
      <c r="A48" s="24"/>
      <c r="B48" s="25"/>
      <c r="C48" s="25"/>
      <c r="D48" s="25"/>
      <c r="E48" s="25"/>
      <c r="F48" t="s">
        <v>98</v>
      </c>
      <c r="G48" s="25"/>
      <c r="H48" s="25"/>
    </row>
    <row r="49" spans="1:8" x14ac:dyDescent="0.25">
      <c r="A49" s="24"/>
      <c r="B49" s="25"/>
      <c r="C49" s="25"/>
      <c r="D49" s="25"/>
      <c r="E49" s="25"/>
      <c r="F49" t="s">
        <v>99</v>
      </c>
      <c r="G49" s="25"/>
      <c r="H49" s="25"/>
    </row>
    <row r="50" spans="1:8" x14ac:dyDescent="0.25">
      <c r="A50" s="24"/>
      <c r="B50" s="25"/>
      <c r="C50" s="25"/>
      <c r="D50" s="25"/>
      <c r="E50" s="25"/>
      <c r="F50" t="s">
        <v>100</v>
      </c>
      <c r="G50" s="25"/>
      <c r="H50" s="25"/>
    </row>
    <row r="51" spans="1:8" x14ac:dyDescent="0.25">
      <c r="A51" s="24"/>
      <c r="B51" s="25"/>
      <c r="C51" s="25"/>
      <c r="D51" s="25"/>
      <c r="E51" s="25"/>
      <c r="F51" t="s">
        <v>101</v>
      </c>
      <c r="G51" s="25"/>
      <c r="H51" s="25"/>
    </row>
    <row r="52" spans="1:8" x14ac:dyDescent="0.25">
      <c r="A52" s="24"/>
      <c r="B52" s="25"/>
      <c r="C52" s="25"/>
      <c r="D52" s="25"/>
      <c r="E52" s="25"/>
      <c r="F52" t="s">
        <v>102</v>
      </c>
      <c r="G52" s="25"/>
      <c r="H52" s="25"/>
    </row>
    <row r="53" spans="1:8" x14ac:dyDescent="0.25">
      <c r="A53" s="24"/>
      <c r="B53" s="25"/>
      <c r="C53" s="25"/>
      <c r="D53" s="25"/>
      <c r="E53" s="25"/>
      <c r="F53" t="s">
        <v>103</v>
      </c>
      <c r="G53" s="25"/>
      <c r="H53" s="25"/>
    </row>
    <row r="54" spans="1:8" x14ac:dyDescent="0.25">
      <c r="A54" s="24"/>
      <c r="B54" s="25"/>
      <c r="C54" s="25"/>
      <c r="D54" s="25"/>
      <c r="E54" s="25"/>
      <c r="F54" t="s">
        <v>104</v>
      </c>
      <c r="G54" s="25"/>
      <c r="H54" s="25"/>
    </row>
    <row r="55" spans="1:8" x14ac:dyDescent="0.25">
      <c r="A55" s="24"/>
      <c r="B55" s="25"/>
      <c r="C55" s="25"/>
      <c r="D55" s="25"/>
      <c r="E55" s="25"/>
      <c r="F55" t="s">
        <v>105</v>
      </c>
      <c r="G55" s="25"/>
      <c r="H55" s="25"/>
    </row>
    <row r="56" spans="1:8" x14ac:dyDescent="0.25">
      <c r="A56" s="24"/>
      <c r="B56" s="25"/>
      <c r="C56" s="25"/>
      <c r="D56" s="25"/>
      <c r="E56" s="25"/>
      <c r="F56" t="s">
        <v>106</v>
      </c>
      <c r="G56" s="25"/>
      <c r="H56" s="25"/>
    </row>
    <row r="57" spans="1:8" ht="15.75" x14ac:dyDescent="0.25">
      <c r="A57" s="24"/>
      <c r="B57" s="25"/>
      <c r="C57" s="25"/>
      <c r="D57" s="25"/>
      <c r="E57" s="25"/>
      <c r="F57" s="28" t="s">
        <v>107</v>
      </c>
      <c r="G57" s="25"/>
      <c r="H57" s="25"/>
    </row>
    <row r="58" spans="1:8" x14ac:dyDescent="0.25">
      <c r="A58" s="24"/>
      <c r="B58" s="25"/>
      <c r="C58" s="25"/>
      <c r="D58" s="25"/>
      <c r="E58" s="25"/>
      <c r="F58" t="s">
        <v>108</v>
      </c>
      <c r="G58" s="25"/>
      <c r="H58" s="25"/>
    </row>
    <row r="59" spans="1:8" x14ac:dyDescent="0.25">
      <c r="A59" s="24"/>
      <c r="B59" s="25"/>
      <c r="C59" s="25"/>
      <c r="D59" s="25"/>
      <c r="E59" s="25"/>
      <c r="F59" t="s">
        <v>109</v>
      </c>
      <c r="G59" s="25"/>
      <c r="H59" s="25"/>
    </row>
    <row r="60" spans="1:8" x14ac:dyDescent="0.25">
      <c r="A60" s="24"/>
      <c r="B60" s="25"/>
      <c r="C60" s="25"/>
      <c r="D60" s="25"/>
      <c r="E60" s="25"/>
      <c r="F60" t="s">
        <v>110</v>
      </c>
      <c r="G60" s="25"/>
      <c r="H60" s="25"/>
    </row>
    <row r="61" spans="1:8" x14ac:dyDescent="0.25">
      <c r="A61" s="24"/>
      <c r="B61" s="25"/>
      <c r="C61" s="25"/>
      <c r="D61" s="25"/>
      <c r="E61" s="25"/>
      <c r="F61" t="s">
        <v>111</v>
      </c>
      <c r="G61" s="25"/>
      <c r="H61" s="25"/>
    </row>
    <row r="62" spans="1:8" x14ac:dyDescent="0.25">
      <c r="A62" s="24"/>
      <c r="B62" s="25"/>
      <c r="C62" s="25"/>
      <c r="D62" s="25"/>
      <c r="E62" s="25"/>
      <c r="F62" t="s">
        <v>112</v>
      </c>
      <c r="G62" s="25"/>
      <c r="H62" s="25"/>
    </row>
    <row r="63" spans="1:8" x14ac:dyDescent="0.25">
      <c r="A63" s="24"/>
      <c r="B63" s="25"/>
      <c r="C63" s="25"/>
      <c r="D63" s="25"/>
      <c r="E63" s="25"/>
      <c r="F63" t="s">
        <v>113</v>
      </c>
      <c r="G63" s="25"/>
      <c r="H63" s="25"/>
    </row>
    <row r="64" spans="1:8" x14ac:dyDescent="0.25">
      <c r="A64" s="24"/>
      <c r="B64" s="25"/>
      <c r="C64" s="25"/>
      <c r="D64" s="25"/>
      <c r="E64" s="25"/>
      <c r="F64" t="s">
        <v>114</v>
      </c>
      <c r="G64" s="25"/>
      <c r="H64" s="25"/>
    </row>
    <row r="65" spans="1:8" ht="15.75" x14ac:dyDescent="0.25">
      <c r="A65" s="24"/>
      <c r="B65" s="25"/>
      <c r="C65" s="25"/>
      <c r="D65" s="25"/>
      <c r="E65" s="25"/>
      <c r="F65" s="28" t="s">
        <v>115</v>
      </c>
      <c r="G65" s="25"/>
      <c r="H65" s="25"/>
    </row>
    <row r="66" spans="1:8" x14ac:dyDescent="0.25">
      <c r="A66" s="24"/>
      <c r="B66" s="25"/>
      <c r="C66" s="25"/>
      <c r="D66" s="25"/>
      <c r="E66" s="25"/>
      <c r="F66" t="s">
        <v>116</v>
      </c>
      <c r="G66" s="25"/>
      <c r="H66" s="25"/>
    </row>
    <row r="67" spans="1:8" x14ac:dyDescent="0.25">
      <c r="A67" s="24"/>
      <c r="B67" s="25"/>
      <c r="C67" s="25"/>
      <c r="D67" s="25"/>
      <c r="E67" s="25"/>
      <c r="F67" t="s">
        <v>117</v>
      </c>
      <c r="G67" s="25"/>
      <c r="H67" s="25"/>
    </row>
    <row r="68" spans="1:8" x14ac:dyDescent="0.25">
      <c r="A68" s="24"/>
      <c r="B68" s="25"/>
      <c r="C68" s="25"/>
      <c r="D68" s="25"/>
      <c r="E68" s="25"/>
      <c r="F68" t="s">
        <v>118</v>
      </c>
      <c r="G68" s="25"/>
      <c r="H68" s="25"/>
    </row>
    <row r="69" spans="1:8" x14ac:dyDescent="0.25">
      <c r="A69" s="24"/>
      <c r="B69" s="25"/>
      <c r="C69" s="25"/>
      <c r="D69" s="25"/>
      <c r="E69" s="25"/>
      <c r="F69" t="s">
        <v>119</v>
      </c>
      <c r="G69" s="25"/>
      <c r="H69" s="25"/>
    </row>
    <row r="70" spans="1:8" x14ac:dyDescent="0.25">
      <c r="A70" s="24"/>
      <c r="B70" s="25"/>
      <c r="C70" s="25"/>
      <c r="D70" s="25"/>
      <c r="E70" s="25"/>
      <c r="F70" t="s">
        <v>120</v>
      </c>
      <c r="G70" s="25"/>
      <c r="H70" s="25"/>
    </row>
    <row r="71" spans="1:8" x14ac:dyDescent="0.25">
      <c r="A71" s="24"/>
      <c r="B71" s="25"/>
      <c r="C71" s="25"/>
      <c r="D71" s="25"/>
      <c r="E71" s="25"/>
      <c r="F71" t="s">
        <v>121</v>
      </c>
      <c r="G71" s="25"/>
      <c r="H71" s="25"/>
    </row>
    <row r="72" spans="1:8" x14ac:dyDescent="0.25">
      <c r="A72" s="24"/>
      <c r="B72" s="25"/>
      <c r="C72" s="25"/>
      <c r="D72" s="25"/>
      <c r="E72" s="25"/>
      <c r="F72" t="s">
        <v>122</v>
      </c>
      <c r="G72" s="25"/>
      <c r="H72" s="25"/>
    </row>
    <row r="73" spans="1:8" ht="15.75" x14ac:dyDescent="0.25">
      <c r="A73" s="24"/>
      <c r="B73" s="25"/>
      <c r="C73" s="25"/>
      <c r="D73" s="25"/>
      <c r="E73" s="25"/>
      <c r="F73" s="28" t="s">
        <v>123</v>
      </c>
      <c r="G73" s="25"/>
      <c r="H73" s="25"/>
    </row>
    <row r="74" spans="1:8" x14ac:dyDescent="0.25">
      <c r="A74" s="24"/>
      <c r="B74" s="25"/>
      <c r="C74" s="25"/>
      <c r="D74" s="25"/>
      <c r="E74" s="25"/>
      <c r="F74" t="s">
        <v>124</v>
      </c>
      <c r="G74" s="25"/>
      <c r="H74" s="25"/>
    </row>
    <row r="75" spans="1:8" x14ac:dyDescent="0.25">
      <c r="A75" s="24"/>
      <c r="B75" s="25"/>
      <c r="C75" s="25"/>
      <c r="D75" s="25"/>
      <c r="E75" s="25"/>
      <c r="F75" t="s">
        <v>125</v>
      </c>
      <c r="G75" s="25"/>
      <c r="H75" s="25"/>
    </row>
    <row r="76" spans="1:8" x14ac:dyDescent="0.25">
      <c r="A76" s="24"/>
      <c r="B76" s="25"/>
      <c r="C76" s="25"/>
      <c r="D76" s="25"/>
      <c r="E76" s="25"/>
      <c r="F76" t="s">
        <v>126</v>
      </c>
      <c r="G76" s="25"/>
      <c r="H76" s="25"/>
    </row>
    <row r="77" spans="1:8" x14ac:dyDescent="0.25">
      <c r="A77" s="24"/>
      <c r="B77" s="25"/>
      <c r="C77" s="25"/>
      <c r="D77" s="25"/>
      <c r="E77" s="25"/>
      <c r="F77" t="s">
        <v>127</v>
      </c>
      <c r="G77" s="25"/>
      <c r="H77" s="25"/>
    </row>
    <row r="78" spans="1:8" x14ac:dyDescent="0.25">
      <c r="A78" s="24"/>
      <c r="B78" s="25"/>
      <c r="C78" s="25"/>
      <c r="D78" s="25"/>
      <c r="E78" s="25"/>
      <c r="F78" t="s">
        <v>128</v>
      </c>
      <c r="G78" s="25"/>
      <c r="H78" s="25"/>
    </row>
    <row r="79" spans="1:8" x14ac:dyDescent="0.25">
      <c r="A79" s="24"/>
      <c r="B79" s="25"/>
      <c r="C79" s="25"/>
      <c r="D79" s="25"/>
      <c r="E79" s="25"/>
      <c r="F79" t="s">
        <v>129</v>
      </c>
      <c r="G79" s="25"/>
      <c r="H79" s="25"/>
    </row>
    <row r="80" spans="1:8" ht="15.75" x14ac:dyDescent="0.25">
      <c r="A80" s="24"/>
      <c r="B80" s="25"/>
      <c r="C80" s="25"/>
      <c r="D80" s="25"/>
      <c r="E80" s="25"/>
      <c r="F80" s="28" t="s">
        <v>130</v>
      </c>
      <c r="G80" s="25"/>
      <c r="H80" s="25"/>
    </row>
    <row r="81" spans="1:8" x14ac:dyDescent="0.25">
      <c r="A81" s="24"/>
      <c r="B81" s="25"/>
      <c r="C81" s="25"/>
      <c r="D81" s="25"/>
      <c r="E81" s="25"/>
      <c r="F81" t="s">
        <v>131</v>
      </c>
      <c r="G81" s="25"/>
      <c r="H81" s="25"/>
    </row>
    <row r="82" spans="1:8" x14ac:dyDescent="0.25">
      <c r="A82" s="24"/>
      <c r="B82" s="25"/>
      <c r="C82" s="25"/>
      <c r="D82" s="25"/>
      <c r="E82" s="25"/>
      <c r="F82" t="s">
        <v>132</v>
      </c>
      <c r="G82" s="25"/>
      <c r="H82" s="25"/>
    </row>
    <row r="83" spans="1:8" x14ac:dyDescent="0.25">
      <c r="A83" s="24"/>
      <c r="B83" s="25"/>
      <c r="C83" s="25"/>
      <c r="D83" s="25"/>
      <c r="E83" s="25"/>
      <c r="F83" t="s">
        <v>133</v>
      </c>
      <c r="G83" s="25"/>
      <c r="H83" s="25"/>
    </row>
    <row r="84" spans="1:8" x14ac:dyDescent="0.25">
      <c r="A84" s="24"/>
      <c r="B84" s="25"/>
      <c r="C84" s="25"/>
      <c r="D84" s="25"/>
      <c r="E84" s="25"/>
      <c r="F84" t="s">
        <v>134</v>
      </c>
      <c r="G84" s="25"/>
      <c r="H84" s="25"/>
    </row>
    <row r="85" spans="1:8" x14ac:dyDescent="0.25">
      <c r="A85" s="24"/>
      <c r="B85" s="25"/>
      <c r="C85" s="25"/>
      <c r="D85" s="25"/>
      <c r="E85" s="25"/>
      <c r="F85" t="s">
        <v>135</v>
      </c>
      <c r="G85" s="25"/>
      <c r="H85" s="25"/>
    </row>
    <row r="86" spans="1:8" x14ac:dyDescent="0.25">
      <c r="A86" s="24"/>
      <c r="B86" s="25"/>
      <c r="C86" s="25"/>
      <c r="D86" s="25"/>
      <c r="E86" s="25"/>
      <c r="F86" t="s">
        <v>136</v>
      </c>
      <c r="G86" s="25"/>
      <c r="H86" s="25"/>
    </row>
    <row r="87" spans="1:8" x14ac:dyDescent="0.25">
      <c r="A87" s="24"/>
      <c r="B87" s="25"/>
      <c r="C87" s="25"/>
      <c r="D87" s="25"/>
      <c r="E87" s="25"/>
      <c r="F87" t="s">
        <v>137</v>
      </c>
      <c r="G87" s="25"/>
      <c r="H87" s="25"/>
    </row>
    <row r="88" spans="1:8" x14ac:dyDescent="0.25">
      <c r="A88" s="24"/>
      <c r="B88" s="25"/>
      <c r="C88" s="25"/>
      <c r="D88" s="25"/>
      <c r="E88" s="25"/>
      <c r="F88" t="s">
        <v>138</v>
      </c>
      <c r="G88" s="25"/>
      <c r="H88" s="25"/>
    </row>
    <row r="89" spans="1:8" x14ac:dyDescent="0.25">
      <c r="A89" s="24"/>
      <c r="B89" s="25"/>
      <c r="C89" s="25"/>
      <c r="D89" s="25"/>
      <c r="E89" s="25"/>
      <c r="F89" t="s">
        <v>139</v>
      </c>
      <c r="G89" s="25"/>
      <c r="H89" s="25"/>
    </row>
    <row r="90" spans="1:8" x14ac:dyDescent="0.25">
      <c r="A90" s="24"/>
      <c r="B90" s="25"/>
      <c r="C90" s="25"/>
      <c r="D90" s="25"/>
      <c r="E90" s="25"/>
      <c r="F90" t="s">
        <v>140</v>
      </c>
      <c r="G90" s="25"/>
      <c r="H90" s="25"/>
    </row>
    <row r="91" spans="1:8" x14ac:dyDescent="0.25">
      <c r="A91" s="24"/>
      <c r="B91" s="25"/>
      <c r="C91" s="25"/>
      <c r="D91" s="25"/>
      <c r="E91" s="25"/>
      <c r="F91" t="s">
        <v>141</v>
      </c>
      <c r="G91" s="25"/>
      <c r="H91" s="25"/>
    </row>
    <row r="92" spans="1:8" x14ac:dyDescent="0.25">
      <c r="A92" s="24"/>
      <c r="B92" s="25"/>
      <c r="C92" s="25"/>
      <c r="D92" s="25"/>
      <c r="E92" s="25"/>
      <c r="F92" t="s">
        <v>142</v>
      </c>
      <c r="G92" s="25"/>
      <c r="H92" s="25"/>
    </row>
    <row r="93" spans="1:8" x14ac:dyDescent="0.25">
      <c r="A93" s="24"/>
      <c r="B93" s="25"/>
      <c r="C93" s="25"/>
      <c r="D93" s="25"/>
      <c r="E93" s="25"/>
      <c r="F93" t="s">
        <v>143</v>
      </c>
      <c r="G93" s="25"/>
      <c r="H93" s="25"/>
    </row>
    <row r="94" spans="1:8" x14ac:dyDescent="0.25">
      <c r="A94" s="24"/>
      <c r="B94" s="25"/>
      <c r="C94" s="25"/>
      <c r="D94" s="25"/>
      <c r="E94" s="25"/>
      <c r="F94" t="s">
        <v>144</v>
      </c>
      <c r="G94" s="25"/>
      <c r="H94" s="25"/>
    </row>
    <row r="95" spans="1:8" ht="15.75" x14ac:dyDescent="0.25">
      <c r="A95" s="24"/>
      <c r="B95" s="25"/>
      <c r="C95" s="25"/>
      <c r="D95" s="25"/>
      <c r="E95" s="25"/>
      <c r="F95" s="28" t="s">
        <v>145</v>
      </c>
      <c r="G95" s="25"/>
      <c r="H95" s="25"/>
    </row>
    <row r="96" spans="1:8" x14ac:dyDescent="0.25">
      <c r="A96" s="24"/>
      <c r="B96" s="25"/>
      <c r="C96" s="25"/>
      <c r="D96" s="25"/>
      <c r="E96" s="25"/>
      <c r="F96" t="s">
        <v>146</v>
      </c>
      <c r="G96" s="25"/>
      <c r="H96" s="25"/>
    </row>
    <row r="97" spans="1:8" x14ac:dyDescent="0.25">
      <c r="A97" s="24"/>
      <c r="B97" s="25"/>
      <c r="C97" s="25"/>
      <c r="D97" s="25"/>
      <c r="E97" s="25"/>
      <c r="F97" t="s">
        <v>147</v>
      </c>
      <c r="G97" s="25"/>
      <c r="H97" s="25"/>
    </row>
    <row r="98" spans="1:8" x14ac:dyDescent="0.25">
      <c r="A98" s="24"/>
      <c r="B98" s="25"/>
      <c r="C98" s="25"/>
      <c r="D98" s="25"/>
      <c r="E98" s="25"/>
      <c r="F98" t="s">
        <v>148</v>
      </c>
      <c r="G98" s="25"/>
      <c r="H98" s="25"/>
    </row>
    <row r="99" spans="1:8" x14ac:dyDescent="0.25">
      <c r="A99" s="24"/>
      <c r="B99" s="25"/>
      <c r="C99" s="25"/>
      <c r="D99" s="25"/>
      <c r="E99" s="25"/>
      <c r="F99" t="s">
        <v>149</v>
      </c>
      <c r="G99" s="25"/>
      <c r="H99" s="25"/>
    </row>
    <row r="100" spans="1:8" x14ac:dyDescent="0.25">
      <c r="A100" s="24"/>
      <c r="B100" s="25"/>
      <c r="C100" s="25"/>
      <c r="D100" s="25"/>
      <c r="E100" s="25"/>
      <c r="F100" t="s">
        <v>150</v>
      </c>
      <c r="G100" s="25"/>
      <c r="H100" s="25"/>
    </row>
    <row r="101" spans="1:8" x14ac:dyDescent="0.25">
      <c r="A101" s="24"/>
      <c r="B101" s="25"/>
      <c r="C101" s="25"/>
      <c r="D101" s="25"/>
      <c r="E101" s="25"/>
      <c r="F101" t="s">
        <v>151</v>
      </c>
      <c r="G101" s="25"/>
      <c r="H101" s="25"/>
    </row>
    <row r="102" spans="1:8" x14ac:dyDescent="0.25">
      <c r="A102" s="24"/>
      <c r="B102" s="25"/>
      <c r="C102" s="25"/>
      <c r="D102" s="25"/>
      <c r="E102" s="25"/>
      <c r="F102" t="s">
        <v>152</v>
      </c>
      <c r="G102" s="25"/>
      <c r="H102" s="25"/>
    </row>
    <row r="103" spans="1:8" x14ac:dyDescent="0.25">
      <c r="A103" s="24"/>
      <c r="B103" s="25"/>
      <c r="C103" s="25"/>
      <c r="D103" s="25"/>
      <c r="E103" s="25"/>
      <c r="F103" t="s">
        <v>153</v>
      </c>
      <c r="G103" s="25"/>
      <c r="H103" s="25"/>
    </row>
    <row r="104" spans="1:8" x14ac:dyDescent="0.25">
      <c r="A104" s="24"/>
      <c r="B104" s="25"/>
      <c r="C104" s="25"/>
      <c r="D104" s="25"/>
      <c r="E104" s="25"/>
      <c r="F104" t="s">
        <v>154</v>
      </c>
      <c r="G104" s="25"/>
      <c r="H104" s="25"/>
    </row>
    <row r="105" spans="1:8" x14ac:dyDescent="0.25">
      <c r="A105" s="24"/>
      <c r="B105" s="25"/>
      <c r="C105" s="25"/>
      <c r="D105" s="25"/>
      <c r="E105" s="25"/>
      <c r="F105" t="s">
        <v>155</v>
      </c>
      <c r="G105" s="25"/>
      <c r="H105" s="25"/>
    </row>
    <row r="106" spans="1:8" x14ac:dyDescent="0.25">
      <c r="A106" s="24"/>
      <c r="B106" s="25"/>
      <c r="C106" s="25"/>
      <c r="D106" s="25"/>
      <c r="E106" s="25"/>
      <c r="F106" t="s">
        <v>156</v>
      </c>
      <c r="G106" s="25"/>
      <c r="H106" s="25"/>
    </row>
    <row r="107" spans="1:8" x14ac:dyDescent="0.25">
      <c r="A107" s="24"/>
      <c r="B107" s="25"/>
      <c r="C107" s="25"/>
      <c r="D107" s="25"/>
      <c r="E107" s="25"/>
      <c r="F107" t="s">
        <v>157</v>
      </c>
      <c r="G107" s="25"/>
      <c r="H107" s="25"/>
    </row>
    <row r="108" spans="1:8" x14ac:dyDescent="0.25">
      <c r="A108" s="24"/>
      <c r="B108" s="25"/>
      <c r="C108" s="25"/>
      <c r="D108" s="25"/>
      <c r="E108" s="25"/>
      <c r="F108" t="s">
        <v>158</v>
      </c>
      <c r="G108" s="25"/>
      <c r="H108" s="25"/>
    </row>
    <row r="109" spans="1:8" x14ac:dyDescent="0.25">
      <c r="A109" s="24"/>
      <c r="B109" s="25"/>
      <c r="C109" s="25"/>
      <c r="D109" s="25"/>
      <c r="E109" s="25"/>
      <c r="F109" t="s">
        <v>159</v>
      </c>
      <c r="G109" s="25"/>
      <c r="H109" s="25"/>
    </row>
    <row r="110" spans="1:8" x14ac:dyDescent="0.25">
      <c r="A110" s="24"/>
      <c r="B110" s="25"/>
      <c r="C110" s="25"/>
      <c r="D110" s="25"/>
      <c r="E110" s="25"/>
      <c r="F110" t="s">
        <v>160</v>
      </c>
      <c r="G110" s="25"/>
      <c r="H110" s="25"/>
    </row>
    <row r="111" spans="1:8" x14ac:dyDescent="0.25">
      <c r="A111" s="24"/>
      <c r="B111" s="25"/>
      <c r="C111" s="25"/>
      <c r="D111" s="25"/>
      <c r="E111" s="25"/>
      <c r="F111" t="s">
        <v>161</v>
      </c>
      <c r="G111" s="25"/>
      <c r="H111" s="25"/>
    </row>
    <row r="112" spans="1:8" x14ac:dyDescent="0.25">
      <c r="A112" s="24"/>
      <c r="B112" s="25"/>
      <c r="C112" s="25"/>
      <c r="D112" s="25"/>
      <c r="E112" s="25"/>
      <c r="F112" t="s">
        <v>162</v>
      </c>
      <c r="G112" s="25"/>
      <c r="H112" s="25"/>
    </row>
    <row r="113" spans="1:8" ht="15.75" x14ac:dyDescent="0.25">
      <c r="A113" s="24"/>
      <c r="B113" s="25"/>
      <c r="C113" s="25"/>
      <c r="D113" s="25"/>
      <c r="E113" s="25"/>
      <c r="F113" s="28" t="s">
        <v>163</v>
      </c>
      <c r="G113" s="25"/>
      <c r="H113" s="25"/>
    </row>
    <row r="114" spans="1:8" x14ac:dyDescent="0.25">
      <c r="A114" s="24"/>
      <c r="B114" s="25"/>
      <c r="C114" s="25"/>
      <c r="D114" s="25"/>
      <c r="E114" s="25"/>
      <c r="F114" t="s">
        <v>164</v>
      </c>
      <c r="G114" s="25"/>
      <c r="H114" s="25"/>
    </row>
    <row r="115" spans="1:8" x14ac:dyDescent="0.25">
      <c r="A115" s="24"/>
      <c r="B115" s="25"/>
      <c r="C115" s="25"/>
      <c r="D115" s="25"/>
      <c r="E115" s="25"/>
      <c r="F115" t="s">
        <v>165</v>
      </c>
      <c r="G115" s="25"/>
      <c r="H115" s="25"/>
    </row>
    <row r="116" spans="1:8" ht="15.75" x14ac:dyDescent="0.25">
      <c r="A116" s="24"/>
      <c r="B116" s="25"/>
      <c r="C116" s="25"/>
      <c r="D116" s="25"/>
      <c r="E116" s="25"/>
      <c r="F116" s="28" t="s">
        <v>166</v>
      </c>
      <c r="G116" s="25"/>
      <c r="H116" s="25"/>
    </row>
    <row r="117" spans="1:8" x14ac:dyDescent="0.25">
      <c r="A117" s="24"/>
      <c r="B117" s="25"/>
      <c r="C117" s="25"/>
      <c r="D117" s="25"/>
      <c r="E117" s="25"/>
      <c r="F117" t="s">
        <v>167</v>
      </c>
      <c r="G117" s="25"/>
      <c r="H117" s="25"/>
    </row>
    <row r="118" spans="1:8" x14ac:dyDescent="0.25">
      <c r="A118" s="24"/>
      <c r="B118" s="25"/>
      <c r="C118" s="25"/>
      <c r="D118" s="25"/>
      <c r="E118" s="25"/>
      <c r="F118" t="s">
        <v>168</v>
      </c>
      <c r="G118" s="25"/>
      <c r="H118" s="25"/>
    </row>
    <row r="119" spans="1:8" x14ac:dyDescent="0.25">
      <c r="A119" s="24"/>
      <c r="B119" s="25"/>
      <c r="C119" s="25"/>
      <c r="D119" s="25"/>
      <c r="E119" s="25"/>
      <c r="F119" t="s">
        <v>169</v>
      </c>
      <c r="G119" s="25"/>
      <c r="H119" s="25"/>
    </row>
    <row r="120" spans="1:8" x14ac:dyDescent="0.25">
      <c r="A120" s="24"/>
      <c r="B120" s="25"/>
      <c r="C120" s="25"/>
      <c r="D120" s="25"/>
      <c r="E120" s="25"/>
      <c r="F120" t="s">
        <v>170</v>
      </c>
      <c r="G120" s="25"/>
      <c r="H120" s="25"/>
    </row>
    <row r="121" spans="1:8" ht="15.75" x14ac:dyDescent="0.25">
      <c r="A121" s="24"/>
      <c r="B121" s="25"/>
      <c r="C121" s="25"/>
      <c r="D121" s="25"/>
      <c r="E121" s="25"/>
      <c r="F121" s="28" t="s">
        <v>171</v>
      </c>
      <c r="G121" s="25"/>
      <c r="H121" s="25"/>
    </row>
    <row r="122" spans="1:8" x14ac:dyDescent="0.25">
      <c r="A122" s="24"/>
      <c r="B122" s="25"/>
      <c r="C122" s="25"/>
      <c r="D122" s="25"/>
      <c r="E122" s="25"/>
      <c r="F122" t="s">
        <v>172</v>
      </c>
      <c r="G122" s="25"/>
      <c r="H122" s="25"/>
    </row>
    <row r="123" spans="1:8" x14ac:dyDescent="0.25">
      <c r="A123" s="24"/>
      <c r="B123" s="25"/>
      <c r="C123" s="25"/>
      <c r="D123" s="25"/>
      <c r="E123" s="25"/>
      <c r="F123" t="s">
        <v>173</v>
      </c>
      <c r="G123" s="25"/>
      <c r="H123" s="25"/>
    </row>
    <row r="124" spans="1:8" x14ac:dyDescent="0.25">
      <c r="A124" s="24"/>
      <c r="B124" s="25"/>
      <c r="C124" s="25"/>
      <c r="D124" s="25"/>
      <c r="E124" s="25"/>
      <c r="F124" t="s">
        <v>174</v>
      </c>
      <c r="G124" s="25"/>
      <c r="H124" s="25"/>
    </row>
    <row r="125" spans="1:8" x14ac:dyDescent="0.25">
      <c r="A125" s="24"/>
      <c r="B125" s="25"/>
      <c r="C125" s="25"/>
      <c r="D125" s="25"/>
      <c r="E125" s="25"/>
      <c r="F125" t="s">
        <v>175</v>
      </c>
      <c r="G125" s="25"/>
      <c r="H125" s="25"/>
    </row>
    <row r="126" spans="1:8" x14ac:dyDescent="0.25">
      <c r="A126" s="24"/>
      <c r="B126" s="25"/>
      <c r="C126" s="25"/>
      <c r="D126" s="25"/>
      <c r="E126" s="25"/>
      <c r="F126" t="s">
        <v>176</v>
      </c>
      <c r="G126" s="25"/>
      <c r="H126" s="25"/>
    </row>
    <row r="127" spans="1:8" x14ac:dyDescent="0.25">
      <c r="A127" s="24"/>
      <c r="B127" s="25"/>
      <c r="C127" s="25"/>
      <c r="D127" s="25"/>
      <c r="E127" s="25"/>
      <c r="F127" t="s">
        <v>177</v>
      </c>
      <c r="G127" s="25"/>
      <c r="H127" s="25"/>
    </row>
    <row r="128" spans="1:8" x14ac:dyDescent="0.25">
      <c r="A128" s="24"/>
      <c r="B128" s="25"/>
      <c r="C128" s="25"/>
      <c r="D128" s="25"/>
      <c r="E128" s="25"/>
      <c r="F128" t="s">
        <v>178</v>
      </c>
      <c r="G128" s="25"/>
      <c r="H128" s="25"/>
    </row>
    <row r="129" spans="1:8" x14ac:dyDescent="0.25">
      <c r="A129" s="24"/>
      <c r="B129" s="25"/>
      <c r="C129" s="25"/>
      <c r="D129" s="25"/>
      <c r="E129" s="25"/>
      <c r="F129" t="s">
        <v>179</v>
      </c>
      <c r="G129" s="25"/>
      <c r="H129" s="25"/>
    </row>
    <row r="130" spans="1:8" x14ac:dyDescent="0.25">
      <c r="A130" s="24"/>
      <c r="B130" s="25"/>
      <c r="C130" s="25"/>
      <c r="D130" s="25"/>
      <c r="E130" s="25"/>
      <c r="F130" t="s">
        <v>180</v>
      </c>
      <c r="G130" s="25"/>
      <c r="H130" s="25"/>
    </row>
    <row r="131" spans="1:8" x14ac:dyDescent="0.25">
      <c r="A131" s="24"/>
      <c r="B131" s="25"/>
      <c r="C131" s="25"/>
      <c r="D131" s="25"/>
      <c r="E131" s="25"/>
      <c r="F131" t="s">
        <v>181</v>
      </c>
      <c r="G131" s="25"/>
      <c r="H131" s="25"/>
    </row>
    <row r="132" spans="1:8" x14ac:dyDescent="0.25">
      <c r="A132" s="24"/>
      <c r="B132" s="25"/>
      <c r="C132" s="25"/>
      <c r="D132" s="25"/>
      <c r="E132" s="25"/>
      <c r="F132" t="s">
        <v>182</v>
      </c>
      <c r="G132" s="25"/>
      <c r="H132" s="25"/>
    </row>
    <row r="133" spans="1:8" x14ac:dyDescent="0.25">
      <c r="A133" s="24"/>
      <c r="B133" s="25"/>
      <c r="C133" s="25"/>
      <c r="D133" s="25"/>
      <c r="E133" s="25"/>
      <c r="F133" t="s">
        <v>183</v>
      </c>
      <c r="G133" s="25"/>
      <c r="H133" s="25"/>
    </row>
    <row r="134" spans="1:8" x14ac:dyDescent="0.25">
      <c r="A134" s="24"/>
      <c r="B134" s="25"/>
      <c r="C134" s="25"/>
      <c r="D134" s="25"/>
      <c r="E134" s="25"/>
      <c r="F134" t="s">
        <v>184</v>
      </c>
      <c r="G134" s="25"/>
      <c r="H134" s="25"/>
    </row>
    <row r="135" spans="1:8" x14ac:dyDescent="0.25">
      <c r="A135" s="24"/>
      <c r="B135" s="25"/>
      <c r="C135" s="25"/>
      <c r="D135" s="25"/>
      <c r="E135" s="25"/>
      <c r="F135" t="s">
        <v>185</v>
      </c>
      <c r="G135" s="25"/>
      <c r="H135" s="25"/>
    </row>
    <row r="136" spans="1:8" x14ac:dyDescent="0.25">
      <c r="A136" s="24"/>
      <c r="B136" s="25"/>
      <c r="C136" s="25"/>
      <c r="D136" s="25"/>
      <c r="E136" s="25"/>
      <c r="F136" t="s">
        <v>186</v>
      </c>
      <c r="G136" s="25"/>
      <c r="H136" s="25"/>
    </row>
    <row r="137" spans="1:8" x14ac:dyDescent="0.25">
      <c r="A137" s="24"/>
      <c r="B137" s="25"/>
      <c r="C137" s="25"/>
      <c r="D137" s="25"/>
      <c r="E137" s="25"/>
      <c r="F137" t="s">
        <v>187</v>
      </c>
      <c r="G137" s="25"/>
      <c r="H137" s="25"/>
    </row>
    <row r="138" spans="1:8" x14ac:dyDescent="0.25">
      <c r="A138" s="24"/>
      <c r="B138" s="25"/>
      <c r="C138" s="25"/>
      <c r="D138" s="25"/>
      <c r="E138" s="25"/>
      <c r="F138" t="s">
        <v>188</v>
      </c>
      <c r="G138" s="25"/>
      <c r="H138" s="25"/>
    </row>
    <row r="139" spans="1:8" x14ac:dyDescent="0.25">
      <c r="A139" s="24"/>
      <c r="B139" s="25"/>
      <c r="C139" s="25"/>
      <c r="D139" s="25"/>
      <c r="E139" s="25"/>
      <c r="F139" t="s">
        <v>189</v>
      </c>
      <c r="G139" s="25"/>
      <c r="H139" s="25"/>
    </row>
    <row r="140" spans="1:8" ht="15.75" x14ac:dyDescent="0.25">
      <c r="A140" s="24"/>
      <c r="B140" s="25"/>
      <c r="C140" s="25"/>
      <c r="D140" s="25"/>
      <c r="E140" s="25"/>
      <c r="F140" s="28" t="s">
        <v>190</v>
      </c>
      <c r="G140" s="25"/>
      <c r="H140" s="25"/>
    </row>
    <row r="141" spans="1:8" x14ac:dyDescent="0.25">
      <c r="A141" s="24"/>
      <c r="B141" s="25"/>
      <c r="C141" s="25"/>
      <c r="D141" s="25"/>
      <c r="E141" s="25"/>
      <c r="F141" t="s">
        <v>191</v>
      </c>
      <c r="G141" s="25"/>
      <c r="H141" s="25"/>
    </row>
    <row r="142" spans="1:8" x14ac:dyDescent="0.25">
      <c r="A142" s="24"/>
      <c r="B142" s="25"/>
      <c r="C142" s="25"/>
      <c r="D142" s="25"/>
      <c r="E142" s="25"/>
      <c r="F142" t="s">
        <v>192</v>
      </c>
      <c r="G142" s="25"/>
      <c r="H142" s="25"/>
    </row>
    <row r="143" spans="1:8" x14ac:dyDescent="0.25">
      <c r="A143" s="24"/>
      <c r="B143" s="25"/>
      <c r="C143" s="25"/>
      <c r="D143" s="25"/>
      <c r="E143" s="25"/>
      <c r="F143" t="s">
        <v>193</v>
      </c>
      <c r="G143" s="25"/>
      <c r="H143" s="25"/>
    </row>
    <row r="144" spans="1:8" x14ac:dyDescent="0.25">
      <c r="A144" s="24"/>
      <c r="B144" s="25"/>
      <c r="C144" s="25"/>
      <c r="D144" s="25"/>
      <c r="E144" s="25"/>
      <c r="F144" t="s">
        <v>194</v>
      </c>
      <c r="G144" s="25"/>
      <c r="H144" s="25"/>
    </row>
    <row r="145" spans="1:8" ht="15.75" x14ac:dyDescent="0.25">
      <c r="A145" s="24"/>
      <c r="B145" s="25"/>
      <c r="C145" s="25"/>
      <c r="D145" s="25"/>
      <c r="E145" s="25"/>
      <c r="F145" s="28" t="s">
        <v>195</v>
      </c>
      <c r="G145" s="25"/>
      <c r="H145" s="25"/>
    </row>
    <row r="146" spans="1:8" x14ac:dyDescent="0.25">
      <c r="A146" s="24"/>
      <c r="B146" s="25"/>
      <c r="C146" s="25"/>
      <c r="D146" s="25"/>
      <c r="E146" s="25"/>
      <c r="F146" t="s">
        <v>196</v>
      </c>
      <c r="G146" s="25"/>
      <c r="H146" s="25"/>
    </row>
    <row r="147" spans="1:8" x14ac:dyDescent="0.25">
      <c r="A147" s="24"/>
      <c r="B147" s="25"/>
      <c r="C147" s="25"/>
      <c r="D147" s="25"/>
      <c r="E147" s="25"/>
      <c r="F147" t="s">
        <v>197</v>
      </c>
      <c r="G147" s="25"/>
      <c r="H147" s="25"/>
    </row>
    <row r="148" spans="1:8" x14ac:dyDescent="0.25">
      <c r="A148" s="24"/>
      <c r="B148" s="25"/>
      <c r="C148" s="25"/>
      <c r="D148" s="25"/>
      <c r="E148" s="25"/>
      <c r="F148" t="s">
        <v>198</v>
      </c>
      <c r="G148" s="25"/>
      <c r="H148" s="25"/>
    </row>
    <row r="149" spans="1:8" x14ac:dyDescent="0.25">
      <c r="A149" s="24"/>
      <c r="B149" s="25"/>
      <c r="C149" s="25"/>
      <c r="D149" s="25"/>
      <c r="E149" s="25"/>
      <c r="F149" t="s">
        <v>199</v>
      </c>
      <c r="G149" s="25"/>
      <c r="H149" s="25"/>
    </row>
    <row r="150" spans="1:8" x14ac:dyDescent="0.25">
      <c r="A150" s="24"/>
      <c r="B150" s="25"/>
      <c r="C150" s="25"/>
      <c r="D150" s="25"/>
      <c r="E150" s="25"/>
      <c r="F150" t="s">
        <v>200</v>
      </c>
      <c r="G150" s="25"/>
      <c r="H150" s="25"/>
    </row>
    <row r="151" spans="1:8" x14ac:dyDescent="0.25">
      <c r="A151" s="24"/>
      <c r="B151" s="25"/>
      <c r="C151" s="25"/>
      <c r="D151" s="25"/>
      <c r="E151" s="25"/>
      <c r="F151" t="s">
        <v>201</v>
      </c>
      <c r="G151" s="25"/>
      <c r="H151" s="25"/>
    </row>
    <row r="152" spans="1:8" x14ac:dyDescent="0.25">
      <c r="A152" s="24"/>
      <c r="B152" s="25"/>
      <c r="C152" s="25"/>
      <c r="D152" s="25"/>
      <c r="E152" s="25"/>
      <c r="F152" t="s">
        <v>202</v>
      </c>
      <c r="G152" s="25"/>
      <c r="H152" s="25"/>
    </row>
    <row r="153" spans="1:8" x14ac:dyDescent="0.25">
      <c r="A153" s="24"/>
      <c r="B153" s="25"/>
      <c r="C153" s="25"/>
      <c r="D153" s="25"/>
      <c r="E153" s="25"/>
      <c r="F153" t="s">
        <v>203</v>
      </c>
      <c r="G153" s="25"/>
      <c r="H153" s="25"/>
    </row>
    <row r="154" spans="1:8" x14ac:dyDescent="0.25">
      <c r="A154" s="24"/>
      <c r="B154" s="25"/>
      <c r="C154" s="25"/>
      <c r="D154" s="25"/>
      <c r="E154" s="25"/>
      <c r="F154" t="s">
        <v>204</v>
      </c>
      <c r="G154" s="25"/>
      <c r="H154" s="25"/>
    </row>
    <row r="155" spans="1:8" x14ac:dyDescent="0.25">
      <c r="A155" s="24"/>
      <c r="B155" s="25"/>
      <c r="C155" s="25"/>
      <c r="D155" s="25"/>
      <c r="E155" s="25"/>
      <c r="F155" t="s">
        <v>205</v>
      </c>
      <c r="G155" s="25"/>
      <c r="H155" s="25"/>
    </row>
    <row r="156" spans="1:8" x14ac:dyDescent="0.25">
      <c r="A156" s="24"/>
      <c r="B156" s="25"/>
      <c r="C156" s="25"/>
      <c r="D156" s="25"/>
      <c r="E156" s="25"/>
      <c r="F156" t="s">
        <v>206</v>
      </c>
      <c r="G156" s="25"/>
      <c r="H156" s="25"/>
    </row>
    <row r="157" spans="1:8" x14ac:dyDescent="0.25">
      <c r="A157" s="24"/>
      <c r="B157" s="25"/>
      <c r="C157" s="25"/>
      <c r="D157" s="25"/>
      <c r="E157" s="25"/>
      <c r="F157" t="s">
        <v>207</v>
      </c>
      <c r="G157" s="25"/>
      <c r="H157" s="25"/>
    </row>
    <row r="158" spans="1:8" x14ac:dyDescent="0.25">
      <c r="A158" s="24"/>
      <c r="B158" s="25"/>
      <c r="C158" s="25"/>
      <c r="D158" s="25"/>
      <c r="E158" s="25"/>
      <c r="F158" t="s">
        <v>208</v>
      </c>
      <c r="G158" s="25"/>
      <c r="H158" s="25"/>
    </row>
    <row r="159" spans="1:8" x14ac:dyDescent="0.25">
      <c r="A159" s="24"/>
      <c r="B159" s="25"/>
      <c r="C159" s="25"/>
      <c r="D159" s="25"/>
      <c r="E159" s="25"/>
      <c r="F159" t="s">
        <v>209</v>
      </c>
      <c r="G159" s="25"/>
      <c r="H159" s="25"/>
    </row>
    <row r="160" spans="1:8" x14ac:dyDescent="0.25">
      <c r="A160" s="24"/>
      <c r="B160" s="25"/>
      <c r="C160" s="25"/>
      <c r="D160" s="25"/>
      <c r="E160" s="25"/>
      <c r="F160" t="s">
        <v>210</v>
      </c>
      <c r="G160" s="25"/>
      <c r="H160" s="25"/>
    </row>
    <row r="161" spans="1:8" x14ac:dyDescent="0.25">
      <c r="A161" s="24"/>
      <c r="B161" s="25"/>
      <c r="C161" s="25"/>
      <c r="D161" s="25"/>
      <c r="E161" s="25"/>
      <c r="F161" t="s">
        <v>211</v>
      </c>
      <c r="G161" s="25"/>
      <c r="H161" s="25"/>
    </row>
    <row r="162" spans="1:8" x14ac:dyDescent="0.25">
      <c r="A162" s="24"/>
      <c r="B162" s="25"/>
      <c r="C162" s="25"/>
      <c r="D162" s="25"/>
      <c r="E162" s="25"/>
      <c r="F162" t="s">
        <v>212</v>
      </c>
      <c r="G162" s="25"/>
      <c r="H162" s="25"/>
    </row>
    <row r="163" spans="1:8" x14ac:dyDescent="0.25">
      <c r="A163" s="24"/>
      <c r="B163" s="25"/>
      <c r="C163" s="25"/>
      <c r="D163" s="25"/>
      <c r="E163" s="25"/>
      <c r="F163" t="s">
        <v>213</v>
      </c>
      <c r="G163" s="25"/>
      <c r="H163" s="25"/>
    </row>
    <row r="164" spans="1:8" x14ac:dyDescent="0.25">
      <c r="A164" s="24"/>
      <c r="B164" s="25"/>
      <c r="C164" s="25"/>
      <c r="D164" s="25"/>
      <c r="E164" s="25"/>
      <c r="F164" t="s">
        <v>214</v>
      </c>
      <c r="G164" s="25"/>
      <c r="H164" s="25"/>
    </row>
    <row r="165" spans="1:8" x14ac:dyDescent="0.25">
      <c r="A165" s="24"/>
      <c r="B165" s="25"/>
      <c r="C165" s="25"/>
      <c r="D165" s="25"/>
      <c r="E165" s="25"/>
      <c r="F165" t="s">
        <v>215</v>
      </c>
      <c r="G165" s="25"/>
      <c r="H165" s="25"/>
    </row>
    <row r="166" spans="1:8" x14ac:dyDescent="0.25">
      <c r="A166" s="24"/>
      <c r="B166" s="25"/>
      <c r="C166" s="25"/>
      <c r="D166" s="25"/>
      <c r="E166" s="25"/>
      <c r="F166" t="s">
        <v>216</v>
      </c>
      <c r="G166" s="25"/>
      <c r="H166" s="25"/>
    </row>
    <row r="167" spans="1:8" x14ac:dyDescent="0.25">
      <c r="A167" s="24"/>
      <c r="B167" s="25"/>
      <c r="C167" s="25"/>
      <c r="D167" s="25"/>
      <c r="E167" s="25"/>
      <c r="F167" t="s">
        <v>217</v>
      </c>
      <c r="G167" s="25"/>
      <c r="H167" s="25"/>
    </row>
    <row r="168" spans="1:8" x14ac:dyDescent="0.25">
      <c r="A168" s="24"/>
      <c r="B168" s="25"/>
      <c r="C168" s="25"/>
      <c r="D168" s="25"/>
      <c r="E168" s="25"/>
      <c r="F168" t="s">
        <v>218</v>
      </c>
      <c r="G168" s="25"/>
      <c r="H168" s="25"/>
    </row>
    <row r="169" spans="1:8" x14ac:dyDescent="0.25">
      <c r="A169" s="24"/>
      <c r="B169" s="25"/>
      <c r="C169" s="25"/>
      <c r="D169" s="25"/>
      <c r="E169" s="25"/>
      <c r="F169" t="s">
        <v>219</v>
      </c>
      <c r="G169" s="25"/>
      <c r="H169" s="25"/>
    </row>
    <row r="170" spans="1:8" x14ac:dyDescent="0.25">
      <c r="A170" s="24"/>
      <c r="B170" s="25"/>
      <c r="C170" s="25"/>
      <c r="D170" s="25"/>
      <c r="E170" s="25"/>
      <c r="F170" t="s">
        <v>220</v>
      </c>
      <c r="G170" s="25"/>
      <c r="H170" s="25"/>
    </row>
    <row r="171" spans="1:8" x14ac:dyDescent="0.25">
      <c r="A171" s="24"/>
      <c r="B171" s="25"/>
      <c r="C171" s="25"/>
      <c r="D171" s="25"/>
      <c r="E171" s="25"/>
      <c r="F171" t="s">
        <v>221</v>
      </c>
      <c r="G171" s="25"/>
      <c r="H171" s="25"/>
    </row>
    <row r="172" spans="1:8" x14ac:dyDescent="0.25">
      <c r="A172" s="24"/>
      <c r="B172" s="25"/>
      <c r="C172" s="25"/>
      <c r="D172" s="25"/>
      <c r="E172" s="25"/>
      <c r="F172" t="s">
        <v>222</v>
      </c>
      <c r="G172" s="25"/>
      <c r="H172" s="25"/>
    </row>
    <row r="173" spans="1:8" x14ac:dyDescent="0.25">
      <c r="A173" s="24"/>
      <c r="B173" s="25"/>
      <c r="C173" s="25"/>
      <c r="D173" s="25"/>
      <c r="E173" s="25"/>
      <c r="F173" t="s">
        <v>223</v>
      </c>
      <c r="G173" s="25"/>
      <c r="H173" s="25"/>
    </row>
    <row r="174" spans="1:8" x14ac:dyDescent="0.25">
      <c r="A174" s="24"/>
      <c r="B174" s="25"/>
      <c r="C174" s="25"/>
      <c r="D174" s="25"/>
      <c r="E174" s="25"/>
      <c r="F174" t="s">
        <v>224</v>
      </c>
      <c r="G174" s="25"/>
      <c r="H174" s="25"/>
    </row>
    <row r="175" spans="1:8" x14ac:dyDescent="0.25">
      <c r="A175" s="24"/>
      <c r="B175" s="25"/>
      <c r="C175" s="25"/>
      <c r="D175" s="25"/>
      <c r="E175" s="25"/>
      <c r="F175" t="s">
        <v>225</v>
      </c>
      <c r="G175" s="25"/>
      <c r="H175" s="25"/>
    </row>
    <row r="176" spans="1:8" x14ac:dyDescent="0.25">
      <c r="A176" s="24"/>
      <c r="B176" s="25"/>
      <c r="C176" s="25"/>
      <c r="D176" s="25"/>
      <c r="E176" s="25"/>
      <c r="F176" t="s">
        <v>226</v>
      </c>
      <c r="G176" s="25"/>
      <c r="H176" s="25"/>
    </row>
    <row r="177" spans="1:8" x14ac:dyDescent="0.25">
      <c r="A177" s="24"/>
      <c r="B177" s="25"/>
      <c r="C177" s="25"/>
      <c r="D177" s="25"/>
      <c r="E177" s="25"/>
      <c r="F177" t="s">
        <v>227</v>
      </c>
      <c r="G177" s="25"/>
      <c r="H177" s="25"/>
    </row>
    <row r="178" spans="1:8" x14ac:dyDescent="0.25">
      <c r="A178" s="24"/>
      <c r="B178" s="25"/>
      <c r="C178" s="25"/>
      <c r="D178" s="25"/>
      <c r="E178" s="25"/>
      <c r="F178" t="s">
        <v>228</v>
      </c>
      <c r="G178" s="25"/>
      <c r="H178" s="25"/>
    </row>
    <row r="179" spans="1:8" x14ac:dyDescent="0.25">
      <c r="A179" s="24"/>
      <c r="B179" s="25"/>
      <c r="C179" s="25"/>
      <c r="D179" s="25"/>
      <c r="E179" s="25"/>
      <c r="F179" t="s">
        <v>229</v>
      </c>
      <c r="G179" s="25"/>
      <c r="H179" s="25"/>
    </row>
    <row r="180" spans="1:8" x14ac:dyDescent="0.25">
      <c r="A180" s="24"/>
      <c r="B180" s="25"/>
      <c r="C180" s="25"/>
      <c r="D180" s="25"/>
      <c r="E180" s="25"/>
      <c r="F180" t="s">
        <v>230</v>
      </c>
      <c r="G180" s="25"/>
      <c r="H180" s="25"/>
    </row>
    <row r="181" spans="1:8" x14ac:dyDescent="0.25">
      <c r="A181" s="24"/>
      <c r="B181" s="25"/>
      <c r="C181" s="25"/>
      <c r="D181" s="25"/>
      <c r="E181" s="25"/>
      <c r="F181" t="s">
        <v>231</v>
      </c>
      <c r="G181" s="25"/>
      <c r="H181" s="25"/>
    </row>
    <row r="182" spans="1:8" ht="15.75" x14ac:dyDescent="0.25">
      <c r="A182" s="24"/>
      <c r="B182" s="25"/>
      <c r="C182" s="25"/>
      <c r="D182" s="25"/>
      <c r="E182" s="25"/>
      <c r="F182" s="28" t="s">
        <v>232</v>
      </c>
      <c r="G182" s="25"/>
      <c r="H182" s="25"/>
    </row>
    <row r="183" spans="1:8" x14ac:dyDescent="0.25">
      <c r="A183" s="24"/>
      <c r="B183" s="25"/>
      <c r="C183" s="25"/>
      <c r="D183" s="25"/>
      <c r="E183" s="25"/>
      <c r="F183" t="s">
        <v>233</v>
      </c>
      <c r="G183" s="25"/>
      <c r="H183" s="25"/>
    </row>
    <row r="184" spans="1:8" x14ac:dyDescent="0.25">
      <c r="A184" s="24"/>
      <c r="B184" s="25"/>
      <c r="C184" s="25"/>
      <c r="D184" s="25"/>
      <c r="E184" s="25"/>
      <c r="F184" t="s">
        <v>234</v>
      </c>
      <c r="G184" s="25"/>
      <c r="H184" s="25"/>
    </row>
    <row r="185" spans="1:8" x14ac:dyDescent="0.25">
      <c r="A185" s="24"/>
      <c r="B185" s="25"/>
      <c r="C185" s="25"/>
      <c r="D185" s="25"/>
      <c r="E185" s="25"/>
      <c r="F185" t="s">
        <v>235</v>
      </c>
      <c r="G185" s="25"/>
      <c r="H185" s="25"/>
    </row>
    <row r="186" spans="1:8" x14ac:dyDescent="0.25">
      <c r="A186" s="24"/>
      <c r="B186" s="25"/>
      <c r="C186" s="25"/>
      <c r="D186" s="25"/>
      <c r="E186" s="25"/>
      <c r="F186" t="s">
        <v>236</v>
      </c>
      <c r="G186" s="25"/>
      <c r="H186" s="25"/>
    </row>
    <row r="187" spans="1:8" x14ac:dyDescent="0.25">
      <c r="A187" s="24"/>
      <c r="B187" s="25"/>
      <c r="C187" s="25"/>
      <c r="D187" s="25"/>
      <c r="E187" s="25"/>
      <c r="F187" t="s">
        <v>237</v>
      </c>
      <c r="G187" s="25"/>
      <c r="H187" s="25"/>
    </row>
    <row r="188" spans="1:8" x14ac:dyDescent="0.25">
      <c r="A188" s="24"/>
      <c r="B188" s="25"/>
      <c r="C188" s="25"/>
      <c r="D188" s="25"/>
      <c r="E188" s="25"/>
      <c r="F188" t="s">
        <v>238</v>
      </c>
      <c r="G188" s="25"/>
      <c r="H188" s="25"/>
    </row>
    <row r="189" spans="1:8" x14ac:dyDescent="0.25">
      <c r="A189" s="24"/>
      <c r="B189" s="25"/>
      <c r="C189" s="25"/>
      <c r="D189" s="25"/>
      <c r="E189" s="25"/>
      <c r="F189" t="s">
        <v>239</v>
      </c>
      <c r="G189" s="25"/>
      <c r="H189" s="25"/>
    </row>
    <row r="190" spans="1:8" x14ac:dyDescent="0.25">
      <c r="A190" s="24"/>
      <c r="B190" s="25"/>
      <c r="C190" s="25"/>
      <c r="D190" s="25"/>
      <c r="E190" s="25"/>
      <c r="F190" t="s">
        <v>240</v>
      </c>
      <c r="G190" s="25"/>
      <c r="H190" s="25"/>
    </row>
    <row r="191" spans="1:8" x14ac:dyDescent="0.25">
      <c r="A191" s="24"/>
      <c r="B191" s="25"/>
      <c r="C191" s="25"/>
      <c r="D191" s="25"/>
      <c r="E191" s="25"/>
      <c r="F191" t="s">
        <v>241</v>
      </c>
      <c r="G191" s="25"/>
      <c r="H191" s="25"/>
    </row>
    <row r="192" spans="1:8" x14ac:dyDescent="0.25">
      <c r="A192" s="24"/>
      <c r="B192" s="25"/>
      <c r="C192" s="25"/>
      <c r="D192" s="25"/>
      <c r="E192" s="25"/>
      <c r="F192" t="s">
        <v>242</v>
      </c>
      <c r="G192" s="25"/>
      <c r="H192" s="25"/>
    </row>
    <row r="193" spans="1:8" x14ac:dyDescent="0.25">
      <c r="A193" s="24"/>
      <c r="B193" s="25"/>
      <c r="C193" s="25"/>
      <c r="D193" s="25"/>
      <c r="E193" s="25"/>
      <c r="F193" t="s">
        <v>243</v>
      </c>
      <c r="G193" s="25"/>
      <c r="H193" s="25"/>
    </row>
    <row r="194" spans="1:8" x14ac:dyDescent="0.25">
      <c r="A194" s="24"/>
      <c r="B194" s="25"/>
      <c r="C194" s="25"/>
      <c r="D194" s="25"/>
      <c r="E194" s="25"/>
      <c r="F194" t="s">
        <v>244</v>
      </c>
      <c r="G194" s="25"/>
      <c r="H194" s="25"/>
    </row>
    <row r="195" spans="1:8" x14ac:dyDescent="0.25">
      <c r="A195" s="24"/>
      <c r="B195" s="25"/>
      <c r="C195" s="25"/>
      <c r="D195" s="25"/>
      <c r="E195" s="25"/>
      <c r="F195" t="s">
        <v>245</v>
      </c>
      <c r="G195" s="25"/>
      <c r="H195" s="25"/>
    </row>
    <row r="196" spans="1:8" x14ac:dyDescent="0.25">
      <c r="A196" s="24"/>
      <c r="B196" s="25"/>
      <c r="C196" s="25"/>
      <c r="D196" s="25"/>
      <c r="E196" s="25"/>
      <c r="F196" t="s">
        <v>246</v>
      </c>
      <c r="G196" s="25"/>
      <c r="H196" s="25"/>
    </row>
    <row r="197" spans="1:8" x14ac:dyDescent="0.25">
      <c r="A197" s="24"/>
      <c r="B197" s="25"/>
      <c r="C197" s="25"/>
      <c r="D197" s="25"/>
      <c r="E197" s="25"/>
      <c r="F197" t="s">
        <v>247</v>
      </c>
      <c r="G197" s="25"/>
      <c r="H197" s="25"/>
    </row>
    <row r="198" spans="1:8" ht="15.75" x14ac:dyDescent="0.25">
      <c r="A198" s="24"/>
      <c r="B198" s="25"/>
      <c r="C198" s="25"/>
      <c r="D198" s="25"/>
      <c r="E198" s="25"/>
      <c r="F198" s="28" t="s">
        <v>248</v>
      </c>
      <c r="G198" s="25"/>
      <c r="H198" s="25"/>
    </row>
    <row r="199" spans="1:8" x14ac:dyDescent="0.25">
      <c r="A199" s="24"/>
      <c r="B199" s="25"/>
      <c r="C199" s="25"/>
      <c r="D199" s="25"/>
      <c r="E199" s="25"/>
      <c r="F199" t="s">
        <v>249</v>
      </c>
      <c r="G199" s="25"/>
      <c r="H199" s="25"/>
    </row>
    <row r="200" spans="1:8" x14ac:dyDescent="0.25">
      <c r="A200" s="24"/>
      <c r="B200" s="25"/>
      <c r="C200" s="25"/>
      <c r="D200" s="25"/>
      <c r="E200" s="25"/>
      <c r="F200" t="s">
        <v>250</v>
      </c>
      <c r="G200" s="25"/>
      <c r="H200" s="25"/>
    </row>
    <row r="201" spans="1:8" x14ac:dyDescent="0.25">
      <c r="A201" s="24"/>
      <c r="B201" s="25"/>
      <c r="C201" s="25"/>
      <c r="D201" s="25"/>
      <c r="E201" s="25"/>
      <c r="F201" t="s">
        <v>251</v>
      </c>
      <c r="G201" s="25"/>
      <c r="H201" s="25"/>
    </row>
    <row r="202" spans="1:8" x14ac:dyDescent="0.25">
      <c r="A202" s="24"/>
      <c r="B202" s="25"/>
      <c r="C202" s="25"/>
      <c r="D202" s="25"/>
      <c r="E202" s="25"/>
      <c r="F202" t="s">
        <v>252</v>
      </c>
      <c r="G202" s="25"/>
      <c r="H202" s="25"/>
    </row>
    <row r="203" spans="1:8" x14ac:dyDescent="0.25">
      <c r="A203" s="24"/>
      <c r="B203" s="25"/>
      <c r="C203" s="25"/>
      <c r="D203" s="25"/>
      <c r="E203" s="25"/>
      <c r="F203" t="s">
        <v>253</v>
      </c>
      <c r="G203" s="25"/>
      <c r="H203" s="25"/>
    </row>
    <row r="204" spans="1:8" x14ac:dyDescent="0.25">
      <c r="A204" s="24"/>
      <c r="B204" s="25"/>
      <c r="C204" s="25"/>
      <c r="D204" s="25"/>
      <c r="E204" s="25"/>
      <c r="F204" t="s">
        <v>254</v>
      </c>
      <c r="G204" s="25"/>
      <c r="H204" s="25"/>
    </row>
    <row r="205" spans="1:8" x14ac:dyDescent="0.25">
      <c r="A205" s="24"/>
      <c r="B205" s="25"/>
      <c r="C205" s="25"/>
      <c r="D205" s="25"/>
      <c r="E205" s="25"/>
      <c r="F205" t="s">
        <v>255</v>
      </c>
      <c r="G205" s="25"/>
      <c r="H205" s="25"/>
    </row>
    <row r="206" spans="1:8" x14ac:dyDescent="0.25">
      <c r="A206" s="24"/>
      <c r="B206" s="25"/>
      <c r="C206" s="25"/>
      <c r="D206" s="25"/>
      <c r="E206" s="25"/>
      <c r="F206" t="s">
        <v>256</v>
      </c>
      <c r="G206" s="25"/>
      <c r="H206" s="25"/>
    </row>
    <row r="207" spans="1:8" x14ac:dyDescent="0.25">
      <c r="A207" s="24"/>
      <c r="B207" s="25"/>
      <c r="C207" s="25"/>
      <c r="D207" s="25"/>
      <c r="E207" s="25"/>
      <c r="F207" t="s">
        <v>257</v>
      </c>
      <c r="G207" s="25"/>
      <c r="H207" s="25"/>
    </row>
    <row r="208" spans="1:8" x14ac:dyDescent="0.25">
      <c r="A208" s="24"/>
      <c r="B208" s="25"/>
      <c r="C208" s="25"/>
      <c r="D208" s="25"/>
      <c r="E208" s="25"/>
      <c r="F208" t="s">
        <v>258</v>
      </c>
      <c r="G208" s="25"/>
      <c r="H208" s="25"/>
    </row>
    <row r="209" spans="1:8" x14ac:dyDescent="0.25">
      <c r="A209" s="24"/>
      <c r="B209" s="25"/>
      <c r="C209" s="25"/>
      <c r="D209" s="25"/>
      <c r="E209" s="25"/>
      <c r="F209" t="s">
        <v>259</v>
      </c>
      <c r="G209" s="25"/>
      <c r="H209" s="25"/>
    </row>
    <row r="210" spans="1:8" x14ac:dyDescent="0.25">
      <c r="A210" s="24"/>
      <c r="B210" s="25"/>
      <c r="C210" s="25"/>
      <c r="D210" s="25"/>
      <c r="E210" s="25"/>
      <c r="F210" t="s">
        <v>260</v>
      </c>
      <c r="G210" s="25"/>
      <c r="H210" s="25"/>
    </row>
    <row r="211" spans="1:8" x14ac:dyDescent="0.25">
      <c r="A211" s="24"/>
      <c r="B211" s="25"/>
      <c r="C211" s="25"/>
      <c r="D211" s="25"/>
      <c r="E211" s="25"/>
      <c r="F211" t="s">
        <v>261</v>
      </c>
      <c r="G211" s="25"/>
      <c r="H211" s="25"/>
    </row>
    <row r="212" spans="1:8" x14ac:dyDescent="0.25">
      <c r="A212" s="24"/>
      <c r="B212" s="25"/>
      <c r="C212" s="25"/>
      <c r="D212" s="25"/>
      <c r="E212" s="25"/>
      <c r="F212" t="s">
        <v>262</v>
      </c>
      <c r="G212" s="25"/>
      <c r="H212" s="25"/>
    </row>
    <row r="213" spans="1:8" x14ac:dyDescent="0.25">
      <c r="A213" s="24"/>
      <c r="B213" s="25"/>
      <c r="C213" s="25"/>
      <c r="D213" s="25"/>
      <c r="E213" s="25"/>
      <c r="F213" t="s">
        <v>263</v>
      </c>
      <c r="G213" s="25"/>
      <c r="H213" s="25"/>
    </row>
    <row r="214" spans="1:8" x14ac:dyDescent="0.25">
      <c r="A214" s="24"/>
      <c r="B214" s="25"/>
      <c r="C214" s="25"/>
      <c r="D214" s="25"/>
      <c r="E214" s="25"/>
      <c r="F214" t="s">
        <v>264</v>
      </c>
      <c r="G214" s="25"/>
      <c r="H214" s="25"/>
    </row>
    <row r="215" spans="1:8" x14ac:dyDescent="0.25">
      <c r="A215" s="24"/>
      <c r="B215" s="25"/>
      <c r="C215" s="25"/>
      <c r="D215" s="25"/>
      <c r="E215" s="25"/>
      <c r="F215" t="s">
        <v>265</v>
      </c>
      <c r="G215" s="25"/>
      <c r="H215" s="25"/>
    </row>
    <row r="216" spans="1:8" x14ac:dyDescent="0.25">
      <c r="A216" s="24"/>
      <c r="B216" s="25"/>
      <c r="C216" s="25"/>
      <c r="D216" s="25"/>
      <c r="E216" s="25"/>
      <c r="F216" t="s">
        <v>266</v>
      </c>
      <c r="G216" s="25"/>
      <c r="H216" s="25"/>
    </row>
    <row r="217" spans="1:8" x14ac:dyDescent="0.25">
      <c r="A217" s="24"/>
      <c r="B217" s="25"/>
      <c r="C217" s="25"/>
      <c r="D217" s="25"/>
      <c r="E217" s="25"/>
      <c r="F217" t="s">
        <v>267</v>
      </c>
      <c r="G217" s="25"/>
      <c r="H217" s="25"/>
    </row>
    <row r="218" spans="1:8" x14ac:dyDescent="0.25">
      <c r="A218" s="24"/>
      <c r="B218" s="25"/>
      <c r="C218" s="25"/>
      <c r="D218" s="25"/>
      <c r="E218" s="25"/>
      <c r="F218" t="s">
        <v>268</v>
      </c>
      <c r="G218" s="25"/>
      <c r="H218" s="25"/>
    </row>
    <row r="219" spans="1:8" x14ac:dyDescent="0.25">
      <c r="A219" s="24"/>
      <c r="B219" s="25"/>
      <c r="C219" s="25"/>
      <c r="D219" s="25"/>
      <c r="E219" s="25"/>
      <c r="F219" t="s">
        <v>269</v>
      </c>
      <c r="G219" s="25"/>
      <c r="H219" s="25"/>
    </row>
    <row r="220" spans="1:8" x14ac:dyDescent="0.25">
      <c r="A220" s="24"/>
      <c r="B220" s="25"/>
      <c r="C220" s="25"/>
      <c r="D220" s="25"/>
      <c r="E220" s="25"/>
      <c r="F220" t="s">
        <v>270</v>
      </c>
      <c r="G220" s="25"/>
      <c r="H220" s="25"/>
    </row>
    <row r="221" spans="1:8" ht="15.75" x14ac:dyDescent="0.25">
      <c r="A221" s="24"/>
      <c r="B221" s="25"/>
      <c r="C221" s="25"/>
      <c r="D221" s="25"/>
      <c r="E221" s="25"/>
      <c r="F221" s="28" t="s">
        <v>271</v>
      </c>
      <c r="G221" s="25"/>
      <c r="H221" s="25"/>
    </row>
    <row r="222" spans="1:8" x14ac:dyDescent="0.25">
      <c r="A222" s="24"/>
      <c r="B222" s="25"/>
      <c r="C222" s="25"/>
      <c r="D222" s="25"/>
      <c r="E222" s="25"/>
      <c r="F222" t="s">
        <v>272</v>
      </c>
      <c r="G222" s="25"/>
      <c r="H222" s="25"/>
    </row>
    <row r="223" spans="1:8" x14ac:dyDescent="0.25">
      <c r="A223" s="24"/>
      <c r="B223" s="25"/>
      <c r="C223" s="25"/>
      <c r="D223" s="25"/>
      <c r="E223" s="25"/>
      <c r="F223" t="s">
        <v>273</v>
      </c>
      <c r="G223" s="25"/>
      <c r="H223" s="25"/>
    </row>
    <row r="224" spans="1:8" x14ac:dyDescent="0.25">
      <c r="A224" s="24"/>
      <c r="B224" s="25"/>
      <c r="C224" s="25"/>
      <c r="D224" s="25"/>
      <c r="E224" s="25"/>
      <c r="F224" t="s">
        <v>274</v>
      </c>
      <c r="G224" s="25"/>
      <c r="H224" s="25"/>
    </row>
    <row r="225" spans="1:8" x14ac:dyDescent="0.25">
      <c r="A225" s="24"/>
      <c r="B225" s="25"/>
      <c r="C225" s="25"/>
      <c r="D225" s="25"/>
      <c r="E225" s="25"/>
      <c r="F225" t="s">
        <v>275</v>
      </c>
      <c r="G225" s="25"/>
      <c r="H225" s="25"/>
    </row>
    <row r="226" spans="1:8" x14ac:dyDescent="0.25">
      <c r="A226" s="24"/>
      <c r="B226" s="25"/>
      <c r="C226" s="25"/>
      <c r="D226" s="25"/>
      <c r="E226" s="25"/>
      <c r="F226" t="s">
        <v>276</v>
      </c>
      <c r="G226" s="25"/>
      <c r="H226" s="25"/>
    </row>
    <row r="227" spans="1:8" x14ac:dyDescent="0.25">
      <c r="A227" s="24"/>
      <c r="B227" s="25"/>
      <c r="C227" s="25"/>
      <c r="D227" s="25"/>
      <c r="E227" s="25"/>
      <c r="F227" t="s">
        <v>277</v>
      </c>
      <c r="G227" s="25"/>
      <c r="H227" s="25"/>
    </row>
    <row r="228" spans="1:8" x14ac:dyDescent="0.25">
      <c r="A228" s="24"/>
      <c r="B228" s="25"/>
      <c r="C228" s="25"/>
      <c r="D228" s="25"/>
      <c r="E228" s="25"/>
      <c r="F228" t="s">
        <v>278</v>
      </c>
      <c r="G228" s="25"/>
      <c r="H228" s="25"/>
    </row>
    <row r="229" spans="1:8" x14ac:dyDescent="0.25">
      <c r="A229" s="24"/>
      <c r="B229" s="25"/>
      <c r="C229" s="25"/>
      <c r="D229" s="25"/>
      <c r="E229" s="25"/>
      <c r="F229" t="s">
        <v>279</v>
      </c>
      <c r="G229" s="25"/>
      <c r="H229" s="25"/>
    </row>
    <row r="230" spans="1:8" x14ac:dyDescent="0.25">
      <c r="A230" s="24"/>
      <c r="B230" s="25"/>
      <c r="C230" s="25"/>
      <c r="D230" s="25"/>
      <c r="E230" s="25"/>
      <c r="F230" t="s">
        <v>280</v>
      </c>
      <c r="G230" s="25"/>
      <c r="H230" s="25"/>
    </row>
    <row r="231" spans="1:8" x14ac:dyDescent="0.25">
      <c r="A231" s="24"/>
      <c r="B231" s="25"/>
      <c r="C231" s="25"/>
      <c r="D231" s="25"/>
      <c r="E231" s="25"/>
      <c r="F231" t="s">
        <v>281</v>
      </c>
      <c r="G231" s="25"/>
      <c r="H231" s="25"/>
    </row>
    <row r="232" spans="1:8" x14ac:dyDescent="0.25">
      <c r="A232" s="24"/>
      <c r="B232" s="25"/>
      <c r="C232" s="25"/>
      <c r="D232" s="25"/>
      <c r="E232" s="25"/>
      <c r="F232" t="s">
        <v>282</v>
      </c>
      <c r="G232" s="25"/>
      <c r="H232" s="25"/>
    </row>
    <row r="233" spans="1:8" x14ac:dyDescent="0.25">
      <c r="A233" s="24"/>
      <c r="B233" s="25"/>
      <c r="C233" s="25"/>
      <c r="D233" s="25"/>
      <c r="E233" s="25"/>
      <c r="F233" t="s">
        <v>283</v>
      </c>
      <c r="G233" s="25"/>
      <c r="H233" s="25"/>
    </row>
    <row r="234" spans="1:8" x14ac:dyDescent="0.25">
      <c r="A234" s="24"/>
      <c r="B234" s="25"/>
      <c r="C234" s="25"/>
      <c r="D234" s="25"/>
      <c r="E234" s="25"/>
      <c r="F234" t="s">
        <v>284</v>
      </c>
      <c r="G234" s="25"/>
      <c r="H234" s="25"/>
    </row>
    <row r="235" spans="1:8" x14ac:dyDescent="0.25">
      <c r="A235" s="24"/>
      <c r="B235" s="25"/>
      <c r="C235" s="25"/>
      <c r="D235" s="25"/>
      <c r="E235" s="25"/>
      <c r="F235" t="s">
        <v>285</v>
      </c>
      <c r="G235" s="25"/>
      <c r="H235" s="25"/>
    </row>
    <row r="236" spans="1:8" x14ac:dyDescent="0.25">
      <c r="A236" s="24"/>
      <c r="B236" s="25"/>
      <c r="C236" s="25"/>
      <c r="D236" s="25"/>
      <c r="E236" s="25"/>
      <c r="F236" t="s">
        <v>286</v>
      </c>
      <c r="G236" s="25"/>
      <c r="H236" s="25"/>
    </row>
    <row r="237" spans="1:8" x14ac:dyDescent="0.25">
      <c r="A237" s="24"/>
      <c r="B237" s="25"/>
      <c r="C237" s="25"/>
      <c r="D237" s="25"/>
      <c r="E237" s="25"/>
      <c r="F237" t="s">
        <v>287</v>
      </c>
      <c r="G237" s="25"/>
      <c r="H237" s="25"/>
    </row>
    <row r="238" spans="1:8" x14ac:dyDescent="0.25">
      <c r="A238" s="24"/>
      <c r="B238" s="25"/>
      <c r="C238" s="25"/>
      <c r="D238" s="25"/>
      <c r="E238" s="25"/>
      <c r="F238" t="s">
        <v>288</v>
      </c>
      <c r="G238" s="25"/>
      <c r="H238" s="25"/>
    </row>
    <row r="239" spans="1:8" x14ac:dyDescent="0.25">
      <c r="A239" s="24"/>
      <c r="B239" s="25"/>
      <c r="C239" s="25"/>
      <c r="D239" s="25"/>
      <c r="E239" s="25"/>
      <c r="F239" t="s">
        <v>289</v>
      </c>
      <c r="G239" s="25"/>
      <c r="H239" s="25"/>
    </row>
    <row r="240" spans="1:8" x14ac:dyDescent="0.25">
      <c r="A240" s="24"/>
      <c r="B240" s="25"/>
      <c r="C240" s="25"/>
      <c r="D240" s="25"/>
      <c r="E240" s="25"/>
      <c r="F240" t="s">
        <v>290</v>
      </c>
      <c r="G240" s="25"/>
      <c r="H240" s="25"/>
    </row>
    <row r="241" spans="1:8" x14ac:dyDescent="0.25">
      <c r="A241" s="24"/>
      <c r="B241" s="25"/>
      <c r="C241" s="25"/>
      <c r="D241" s="25"/>
      <c r="E241" s="25"/>
      <c r="F241" t="s">
        <v>291</v>
      </c>
      <c r="G241" s="25"/>
      <c r="H241" s="25"/>
    </row>
    <row r="242" spans="1:8" x14ac:dyDescent="0.25">
      <c r="A242" s="24"/>
      <c r="B242" s="25"/>
      <c r="C242" s="25"/>
      <c r="D242" s="25"/>
      <c r="E242" s="25"/>
      <c r="F242" t="s">
        <v>292</v>
      </c>
      <c r="G242" s="25"/>
      <c r="H242" s="25"/>
    </row>
    <row r="243" spans="1:8" x14ac:dyDescent="0.25">
      <c r="A243" s="24"/>
      <c r="B243" s="25"/>
      <c r="C243" s="25"/>
      <c r="D243" s="25"/>
      <c r="E243" s="25"/>
      <c r="F243" t="s">
        <v>293</v>
      </c>
      <c r="G243" s="25"/>
      <c r="H243" s="25"/>
    </row>
    <row r="244" spans="1:8" x14ac:dyDescent="0.25">
      <c r="A244" s="24"/>
      <c r="B244" s="25"/>
      <c r="C244" s="25"/>
      <c r="D244" s="25"/>
      <c r="E244" s="25"/>
      <c r="F244" t="s">
        <v>294</v>
      </c>
      <c r="G244" s="25"/>
      <c r="H244" s="25"/>
    </row>
    <row r="245" spans="1:8" x14ac:dyDescent="0.25">
      <c r="A245" s="24"/>
      <c r="B245" s="25"/>
      <c r="C245" s="25"/>
      <c r="D245" s="25"/>
      <c r="E245" s="25"/>
      <c r="F245" t="s">
        <v>295</v>
      </c>
      <c r="G245" s="25"/>
      <c r="H245" s="25"/>
    </row>
    <row r="246" spans="1:8" x14ac:dyDescent="0.25">
      <c r="A246" s="24"/>
      <c r="B246" s="25"/>
      <c r="C246" s="25"/>
      <c r="D246" s="25"/>
      <c r="E246" s="25"/>
      <c r="F246" t="s">
        <v>296</v>
      </c>
      <c r="G246" s="25"/>
      <c r="H246" s="25"/>
    </row>
    <row r="247" spans="1:8" x14ac:dyDescent="0.25">
      <c r="A247" s="24"/>
      <c r="B247" s="25"/>
      <c r="C247" s="25"/>
      <c r="D247" s="25"/>
      <c r="E247" s="25"/>
      <c r="F247" t="s">
        <v>297</v>
      </c>
      <c r="G247" s="25"/>
      <c r="H247" s="25"/>
    </row>
    <row r="248" spans="1:8" x14ac:dyDescent="0.25">
      <c r="A248" s="24"/>
      <c r="B248" s="25"/>
      <c r="C248" s="25"/>
      <c r="D248" s="25"/>
      <c r="E248" s="25"/>
      <c r="F248" t="s">
        <v>298</v>
      </c>
      <c r="G248" s="25"/>
      <c r="H248" s="25"/>
    </row>
    <row r="249" spans="1:8" x14ac:dyDescent="0.25">
      <c r="A249" s="24"/>
      <c r="B249" s="25"/>
      <c r="C249" s="25"/>
      <c r="D249" s="25"/>
      <c r="E249" s="25"/>
      <c r="F249" t="s">
        <v>299</v>
      </c>
      <c r="G249" s="25"/>
      <c r="H249" s="25"/>
    </row>
    <row r="250" spans="1:8" x14ac:dyDescent="0.25">
      <c r="A250" s="24"/>
      <c r="B250" s="25"/>
      <c r="C250" s="25"/>
      <c r="D250" s="25"/>
      <c r="E250" s="25"/>
      <c r="F250" t="s">
        <v>300</v>
      </c>
      <c r="G250" s="25"/>
      <c r="H250" s="25"/>
    </row>
    <row r="251" spans="1:8" x14ac:dyDescent="0.25">
      <c r="A251" s="24"/>
      <c r="B251" s="25"/>
      <c r="C251" s="25"/>
      <c r="D251" s="25"/>
      <c r="E251" s="25"/>
      <c r="F251" t="s">
        <v>301</v>
      </c>
      <c r="G251" s="25"/>
      <c r="H251" s="25"/>
    </row>
    <row r="252" spans="1:8" x14ac:dyDescent="0.25">
      <c r="A252" s="24"/>
      <c r="B252" s="25"/>
      <c r="C252" s="25"/>
      <c r="D252" s="25"/>
      <c r="E252" s="25"/>
      <c r="F252" t="s">
        <v>302</v>
      </c>
      <c r="G252" s="25"/>
      <c r="H252" s="25"/>
    </row>
    <row r="253" spans="1:8" x14ac:dyDescent="0.25">
      <c r="A253" s="24"/>
      <c r="B253" s="25"/>
      <c r="C253" s="25"/>
      <c r="D253" s="25"/>
      <c r="E253" s="25"/>
      <c r="F253" t="s">
        <v>303</v>
      </c>
      <c r="G253" s="25"/>
      <c r="H253" s="25"/>
    </row>
    <row r="254" spans="1:8" x14ac:dyDescent="0.25">
      <c r="A254" s="24"/>
      <c r="B254" s="25"/>
      <c r="C254" s="25"/>
      <c r="D254" s="25"/>
      <c r="E254" s="25"/>
      <c r="F254" t="s">
        <v>304</v>
      </c>
      <c r="G254" s="25"/>
      <c r="H254" s="25"/>
    </row>
    <row r="255" spans="1:8" x14ac:dyDescent="0.25">
      <c r="A255" s="24"/>
      <c r="B255" s="25"/>
      <c r="C255" s="25"/>
      <c r="D255" s="25"/>
      <c r="E255" s="25"/>
      <c r="F255" t="s">
        <v>305</v>
      </c>
      <c r="G255" s="25"/>
      <c r="H255" s="25"/>
    </row>
    <row r="256" spans="1:8" x14ac:dyDescent="0.25">
      <c r="A256" s="24"/>
      <c r="B256" s="25"/>
      <c r="C256" s="25"/>
      <c r="D256" s="25"/>
      <c r="E256" s="25"/>
      <c r="F256" t="s">
        <v>306</v>
      </c>
      <c r="G256" s="25"/>
      <c r="H256" s="25"/>
    </row>
    <row r="257" spans="1:8" x14ac:dyDescent="0.25">
      <c r="A257" s="24"/>
      <c r="B257" s="25"/>
      <c r="C257" s="25"/>
      <c r="D257" s="25"/>
      <c r="E257" s="25"/>
      <c r="F257" t="s">
        <v>307</v>
      </c>
      <c r="G257" s="25"/>
      <c r="H257" s="25"/>
    </row>
    <row r="258" spans="1:8" x14ac:dyDescent="0.25">
      <c r="A258" s="24"/>
      <c r="B258" s="25"/>
      <c r="C258" s="25"/>
      <c r="D258" s="25"/>
      <c r="E258" s="25"/>
      <c r="F258" t="s">
        <v>308</v>
      </c>
      <c r="G258" s="25"/>
      <c r="H258" s="25"/>
    </row>
    <row r="259" spans="1:8" x14ac:dyDescent="0.25">
      <c r="A259" s="24"/>
      <c r="B259" s="25"/>
      <c r="C259" s="25"/>
      <c r="D259" s="25"/>
      <c r="E259" s="25"/>
      <c r="F259" t="s">
        <v>309</v>
      </c>
      <c r="G259" s="25"/>
      <c r="H259" s="25"/>
    </row>
    <row r="260" spans="1:8" x14ac:dyDescent="0.25">
      <c r="A260" s="24"/>
      <c r="B260" s="25"/>
      <c r="C260" s="25"/>
      <c r="D260" s="25"/>
      <c r="E260" s="25"/>
      <c r="F260" t="s">
        <v>310</v>
      </c>
      <c r="G260" s="25"/>
      <c r="H260" s="25"/>
    </row>
    <row r="261" spans="1:8" x14ac:dyDescent="0.25">
      <c r="A261" s="24"/>
      <c r="B261" s="25"/>
      <c r="C261" s="25"/>
      <c r="D261" s="25"/>
      <c r="E261" s="25"/>
      <c r="F261" t="s">
        <v>311</v>
      </c>
      <c r="G261" s="25"/>
      <c r="H261" s="25"/>
    </row>
    <row r="262" spans="1:8" x14ac:dyDescent="0.25">
      <c r="A262" s="24"/>
      <c r="B262" s="25"/>
      <c r="C262" s="25"/>
      <c r="D262" s="25"/>
      <c r="E262" s="25"/>
      <c r="F262" t="s">
        <v>312</v>
      </c>
      <c r="G262" s="25"/>
      <c r="H262" s="25"/>
    </row>
    <row r="263" spans="1:8" x14ac:dyDescent="0.25">
      <c r="A263" s="24"/>
      <c r="B263" s="25"/>
      <c r="C263" s="25"/>
      <c r="D263" s="25"/>
      <c r="E263" s="25"/>
      <c r="F263" t="s">
        <v>313</v>
      </c>
      <c r="G263" s="25"/>
      <c r="H263" s="25"/>
    </row>
    <row r="264" spans="1:8" x14ac:dyDescent="0.25">
      <c r="A264" s="24"/>
      <c r="B264" s="25"/>
      <c r="C264" s="25"/>
      <c r="D264" s="25"/>
      <c r="E264" s="25"/>
      <c r="F264" t="s">
        <v>314</v>
      </c>
      <c r="G264" s="25"/>
      <c r="H264" s="25"/>
    </row>
    <row r="265" spans="1:8" x14ac:dyDescent="0.25">
      <c r="A265" s="24"/>
      <c r="B265" s="25"/>
      <c r="C265" s="25"/>
      <c r="D265" s="25"/>
      <c r="E265" s="25"/>
      <c r="F265" t="s">
        <v>315</v>
      </c>
      <c r="G265" s="25"/>
      <c r="H265" s="25"/>
    </row>
    <row r="266" spans="1:8" x14ac:dyDescent="0.25">
      <c r="A266" s="24"/>
      <c r="B266" s="25"/>
      <c r="C266" s="25"/>
      <c r="D266" s="25"/>
      <c r="E266" s="25"/>
      <c r="F266" t="s">
        <v>316</v>
      </c>
      <c r="G266" s="25"/>
      <c r="H266" s="25"/>
    </row>
    <row r="267" spans="1:8" x14ac:dyDescent="0.25">
      <c r="A267" s="24"/>
      <c r="B267" s="25"/>
      <c r="C267" s="25"/>
      <c r="D267" s="25"/>
      <c r="E267" s="25"/>
      <c r="F267" t="s">
        <v>317</v>
      </c>
      <c r="G267" s="25"/>
      <c r="H267" s="25"/>
    </row>
    <row r="268" spans="1:8" x14ac:dyDescent="0.25">
      <c r="A268" s="24"/>
      <c r="B268" s="25"/>
      <c r="C268" s="25"/>
      <c r="D268" s="25"/>
      <c r="E268" s="25"/>
      <c r="F268" t="s">
        <v>318</v>
      </c>
      <c r="G268" s="25"/>
      <c r="H268" s="25"/>
    </row>
    <row r="269" spans="1:8" x14ac:dyDescent="0.25">
      <c r="A269" s="24"/>
      <c r="B269" s="25"/>
      <c r="C269" s="25"/>
      <c r="D269" s="25"/>
      <c r="E269" s="25"/>
      <c r="F269" t="s">
        <v>319</v>
      </c>
      <c r="G269" s="25"/>
      <c r="H269" s="25"/>
    </row>
    <row r="270" spans="1:8" x14ac:dyDescent="0.25">
      <c r="A270" s="24"/>
      <c r="B270" s="25"/>
      <c r="C270" s="25"/>
      <c r="D270" s="25"/>
      <c r="E270" s="25"/>
      <c r="F270" t="s">
        <v>320</v>
      </c>
      <c r="G270" s="25"/>
      <c r="H270" s="25"/>
    </row>
    <row r="271" spans="1:8" ht="15.75" x14ac:dyDescent="0.25">
      <c r="A271" s="24"/>
      <c r="B271" s="25"/>
      <c r="C271" s="25"/>
      <c r="D271" s="25"/>
      <c r="E271" s="25"/>
      <c r="F271" s="28" t="s">
        <v>321</v>
      </c>
      <c r="G271" s="25"/>
      <c r="H271" s="25"/>
    </row>
    <row r="272" spans="1:8" x14ac:dyDescent="0.25">
      <c r="A272" s="24"/>
      <c r="B272" s="25"/>
      <c r="C272" s="25"/>
      <c r="D272" s="25"/>
      <c r="E272" s="25"/>
      <c r="F272" t="s">
        <v>322</v>
      </c>
      <c r="G272" s="25"/>
      <c r="H272" s="25"/>
    </row>
    <row r="273" spans="1:8" x14ac:dyDescent="0.25">
      <c r="A273" s="24"/>
      <c r="B273" s="25"/>
      <c r="C273" s="25"/>
      <c r="D273" s="25"/>
      <c r="E273" s="25"/>
      <c r="F273" t="s">
        <v>323</v>
      </c>
      <c r="G273" s="25"/>
      <c r="H273" s="25"/>
    </row>
    <row r="274" spans="1:8" x14ac:dyDescent="0.25">
      <c r="A274" s="24"/>
      <c r="B274" s="25"/>
      <c r="C274" s="25"/>
      <c r="D274" s="25"/>
      <c r="E274" s="25"/>
      <c r="F274" t="s">
        <v>324</v>
      </c>
      <c r="G274" s="25"/>
      <c r="H274" s="25"/>
    </row>
    <row r="275" spans="1:8" x14ac:dyDescent="0.25">
      <c r="A275" s="24"/>
      <c r="B275" s="25"/>
      <c r="C275" s="25"/>
      <c r="D275" s="25"/>
      <c r="E275" s="25"/>
      <c r="F275" t="s">
        <v>325</v>
      </c>
      <c r="G275" s="25"/>
      <c r="H275" s="25"/>
    </row>
    <row r="276" spans="1:8" x14ac:dyDescent="0.25">
      <c r="A276" s="24"/>
      <c r="B276" s="25"/>
      <c r="C276" s="25"/>
      <c r="D276" s="25"/>
      <c r="E276" s="25"/>
      <c r="F276" t="s">
        <v>326</v>
      </c>
      <c r="G276" s="25"/>
      <c r="H276" s="25"/>
    </row>
    <row r="277" spans="1:8" x14ac:dyDescent="0.25">
      <c r="A277" s="24"/>
      <c r="B277" s="25"/>
      <c r="C277" s="25"/>
      <c r="D277" s="25"/>
      <c r="E277" s="25"/>
      <c r="F277" t="s">
        <v>327</v>
      </c>
      <c r="G277" s="25"/>
      <c r="H277" s="25"/>
    </row>
    <row r="278" spans="1:8" x14ac:dyDescent="0.25">
      <c r="A278" s="24"/>
      <c r="B278" s="25"/>
      <c r="C278" s="25"/>
      <c r="D278" s="25"/>
      <c r="E278" s="25"/>
      <c r="F278" t="s">
        <v>328</v>
      </c>
      <c r="G278" s="25"/>
      <c r="H278" s="25"/>
    </row>
    <row r="279" spans="1:8" x14ac:dyDescent="0.25">
      <c r="A279" s="24"/>
      <c r="B279" s="25"/>
      <c r="C279" s="25"/>
      <c r="D279" s="25"/>
      <c r="E279" s="25"/>
      <c r="F279" t="s">
        <v>329</v>
      </c>
      <c r="G279" s="25"/>
      <c r="H279" s="25"/>
    </row>
    <row r="280" spans="1:8" x14ac:dyDescent="0.25">
      <c r="A280" s="24"/>
      <c r="B280" s="25"/>
      <c r="C280" s="25"/>
      <c r="D280" s="25"/>
      <c r="E280" s="25"/>
      <c r="F280" t="s">
        <v>330</v>
      </c>
      <c r="G280" s="25"/>
      <c r="H280" s="25"/>
    </row>
    <row r="281" spans="1:8" x14ac:dyDescent="0.25">
      <c r="A281" s="24"/>
      <c r="B281" s="25"/>
      <c r="C281" s="25"/>
      <c r="D281" s="25"/>
      <c r="E281" s="25"/>
      <c r="F281" t="s">
        <v>331</v>
      </c>
      <c r="G281" s="25"/>
      <c r="H281" s="25"/>
    </row>
    <row r="282" spans="1:8" x14ac:dyDescent="0.25">
      <c r="A282" s="24"/>
      <c r="B282" s="25"/>
      <c r="C282" s="25"/>
      <c r="D282" s="25"/>
      <c r="E282" s="25"/>
      <c r="F282" t="s">
        <v>332</v>
      </c>
      <c r="G282" s="25"/>
      <c r="H282" s="25"/>
    </row>
    <row r="283" spans="1:8" x14ac:dyDescent="0.25">
      <c r="A283" s="24"/>
      <c r="B283" s="25"/>
      <c r="C283" s="25"/>
      <c r="D283" s="25"/>
      <c r="E283" s="25"/>
      <c r="F283" t="s">
        <v>333</v>
      </c>
      <c r="G283" s="25"/>
      <c r="H283" s="25"/>
    </row>
    <row r="284" spans="1:8" x14ac:dyDescent="0.25">
      <c r="A284" s="24"/>
      <c r="B284" s="25"/>
      <c r="C284" s="25"/>
      <c r="D284" s="25"/>
      <c r="E284" s="25"/>
      <c r="F284" t="s">
        <v>334</v>
      </c>
      <c r="G284" s="25"/>
      <c r="H284" s="25"/>
    </row>
    <row r="285" spans="1:8" x14ac:dyDescent="0.25">
      <c r="A285" s="24"/>
      <c r="B285" s="25"/>
      <c r="C285" s="25"/>
      <c r="D285" s="25"/>
      <c r="E285" s="25"/>
      <c r="F285" t="s">
        <v>335</v>
      </c>
      <c r="G285" s="25"/>
      <c r="H285" s="25"/>
    </row>
    <row r="286" spans="1:8" x14ac:dyDescent="0.25">
      <c r="A286" s="24"/>
      <c r="B286" s="25"/>
      <c r="C286" s="25"/>
      <c r="D286" s="25"/>
      <c r="E286" s="25"/>
      <c r="F286" t="s">
        <v>336</v>
      </c>
      <c r="G286" s="25"/>
      <c r="H286" s="25"/>
    </row>
    <row r="287" spans="1:8" x14ac:dyDescent="0.25">
      <c r="A287" s="24"/>
      <c r="B287" s="25"/>
      <c r="C287" s="25"/>
      <c r="D287" s="25"/>
      <c r="E287" s="25"/>
      <c r="F287" t="s">
        <v>337</v>
      </c>
      <c r="G287" s="25"/>
      <c r="H287" s="25"/>
    </row>
    <row r="288" spans="1:8" x14ac:dyDescent="0.25">
      <c r="A288" s="24"/>
      <c r="B288" s="25"/>
      <c r="C288" s="25"/>
      <c r="D288" s="25"/>
      <c r="E288" s="25"/>
      <c r="F288" t="s">
        <v>338</v>
      </c>
      <c r="G288" s="25"/>
      <c r="H288" s="25"/>
    </row>
    <row r="289" spans="1:8" x14ac:dyDescent="0.25">
      <c r="A289" s="24"/>
      <c r="B289" s="25"/>
      <c r="C289" s="25"/>
      <c r="D289" s="25"/>
      <c r="E289" s="25"/>
      <c r="F289" t="s">
        <v>339</v>
      </c>
      <c r="G289" s="25"/>
      <c r="H289" s="25"/>
    </row>
    <row r="290" spans="1:8" ht="15.75" x14ac:dyDescent="0.25">
      <c r="A290" s="24"/>
      <c r="B290" s="25"/>
      <c r="C290" s="25"/>
      <c r="D290" s="25"/>
      <c r="E290" s="25"/>
      <c r="F290" s="28" t="s">
        <v>340</v>
      </c>
      <c r="G290" s="25"/>
      <c r="H290" s="25"/>
    </row>
    <row r="291" spans="1:8" x14ac:dyDescent="0.25">
      <c r="A291" s="24"/>
      <c r="B291" s="25"/>
      <c r="C291" s="25"/>
      <c r="D291" s="25"/>
      <c r="E291" s="25"/>
      <c r="F291" t="s">
        <v>341</v>
      </c>
      <c r="G291" s="25"/>
      <c r="H291" s="25"/>
    </row>
    <row r="292" spans="1:8" x14ac:dyDescent="0.25">
      <c r="A292" s="24"/>
      <c r="B292" s="25"/>
      <c r="C292" s="25"/>
      <c r="D292" s="25"/>
      <c r="E292" s="25"/>
      <c r="F292" t="s">
        <v>342</v>
      </c>
      <c r="G292" s="25"/>
      <c r="H292" s="25"/>
    </row>
    <row r="293" spans="1:8" x14ac:dyDescent="0.25">
      <c r="A293" s="24"/>
      <c r="B293" s="25"/>
      <c r="C293" s="25"/>
      <c r="D293" s="25"/>
      <c r="E293" s="25"/>
      <c r="F293" t="s">
        <v>343</v>
      </c>
      <c r="G293" s="25"/>
      <c r="H293" s="25"/>
    </row>
    <row r="294" spans="1:8" x14ac:dyDescent="0.25">
      <c r="A294" s="24"/>
      <c r="B294" s="25"/>
      <c r="C294" s="25"/>
      <c r="D294" s="25"/>
      <c r="E294" s="25"/>
      <c r="F294" t="s">
        <v>344</v>
      </c>
      <c r="G294" s="25"/>
      <c r="H294" s="25"/>
    </row>
    <row r="295" spans="1:8" x14ac:dyDescent="0.25">
      <c r="A295" s="24"/>
      <c r="B295" s="25"/>
      <c r="C295" s="25"/>
      <c r="D295" s="25"/>
      <c r="E295" s="25"/>
      <c r="F295" t="s">
        <v>345</v>
      </c>
      <c r="G295" s="25"/>
      <c r="H295" s="25"/>
    </row>
    <row r="296" spans="1:8" x14ac:dyDescent="0.25">
      <c r="A296" s="24"/>
      <c r="B296" s="25"/>
      <c r="C296" s="25"/>
      <c r="D296" s="25"/>
      <c r="E296" s="25"/>
      <c r="F296" t="s">
        <v>346</v>
      </c>
      <c r="G296" s="25"/>
      <c r="H296" s="25"/>
    </row>
    <row r="297" spans="1:8" x14ac:dyDescent="0.25">
      <c r="A297" s="24"/>
      <c r="B297" s="25"/>
      <c r="C297" s="25"/>
      <c r="D297" s="25"/>
      <c r="E297" s="25"/>
      <c r="F297" t="s">
        <v>347</v>
      </c>
      <c r="G297" s="25"/>
      <c r="H297" s="25"/>
    </row>
    <row r="298" spans="1:8" x14ac:dyDescent="0.25">
      <c r="A298" s="24"/>
      <c r="B298" s="25"/>
      <c r="C298" s="25"/>
      <c r="D298" s="25"/>
      <c r="E298" s="25"/>
      <c r="F298" t="s">
        <v>348</v>
      </c>
      <c r="G298" s="25"/>
      <c r="H298" s="25"/>
    </row>
    <row r="299" spans="1:8" x14ac:dyDescent="0.25">
      <c r="A299" s="24"/>
      <c r="B299" s="25"/>
      <c r="C299" s="25"/>
      <c r="D299" s="25"/>
      <c r="E299" s="25"/>
      <c r="F299" t="s">
        <v>349</v>
      </c>
      <c r="G299" s="25"/>
      <c r="H299" s="25"/>
    </row>
    <row r="300" spans="1:8" x14ac:dyDescent="0.25">
      <c r="A300" s="24"/>
      <c r="B300" s="25"/>
      <c r="C300" s="25"/>
      <c r="D300" s="25"/>
      <c r="E300" s="25"/>
      <c r="F300" t="s">
        <v>350</v>
      </c>
      <c r="G300" s="25"/>
      <c r="H300" s="25"/>
    </row>
    <row r="301" spans="1:8" x14ac:dyDescent="0.25">
      <c r="A301" s="24"/>
      <c r="B301" s="25"/>
      <c r="C301" s="25"/>
      <c r="D301" s="25"/>
      <c r="E301" s="25"/>
      <c r="F301" t="s">
        <v>351</v>
      </c>
      <c r="G301" s="25"/>
      <c r="H301" s="25"/>
    </row>
    <row r="302" spans="1:8" ht="15.75" x14ac:dyDescent="0.25">
      <c r="A302" s="24"/>
      <c r="B302" s="25"/>
      <c r="C302" s="25"/>
      <c r="D302" s="25"/>
      <c r="E302" s="25"/>
      <c r="F302" s="28" t="s">
        <v>352</v>
      </c>
      <c r="G302" s="25"/>
      <c r="H302" s="25"/>
    </row>
    <row r="303" spans="1:8" x14ac:dyDescent="0.25">
      <c r="A303" s="24"/>
      <c r="B303" s="25"/>
      <c r="C303" s="25"/>
      <c r="D303" s="25"/>
      <c r="E303" s="25"/>
      <c r="F303" t="s">
        <v>353</v>
      </c>
      <c r="G303" s="25"/>
      <c r="H303" s="25"/>
    </row>
    <row r="304" spans="1:8" x14ac:dyDescent="0.25">
      <c r="A304" s="24"/>
      <c r="B304" s="25"/>
      <c r="C304" s="25"/>
      <c r="D304" s="25"/>
      <c r="E304" s="25"/>
      <c r="F304" t="s">
        <v>354</v>
      </c>
      <c r="G304" s="25"/>
      <c r="H304" s="25"/>
    </row>
    <row r="305" spans="1:8" x14ac:dyDescent="0.25">
      <c r="A305" s="24"/>
      <c r="B305" s="25"/>
      <c r="C305" s="25"/>
      <c r="D305" s="25"/>
      <c r="E305" s="25"/>
      <c r="F305" t="s">
        <v>355</v>
      </c>
      <c r="G305" s="25"/>
      <c r="H305" s="25"/>
    </row>
    <row r="306" spans="1:8" x14ac:dyDescent="0.25">
      <c r="A306" s="24"/>
      <c r="B306" s="25"/>
      <c r="C306" s="25"/>
      <c r="D306" s="25"/>
      <c r="E306" s="25"/>
      <c r="F306" t="s">
        <v>356</v>
      </c>
      <c r="G306" s="25"/>
      <c r="H306" s="25"/>
    </row>
    <row r="307" spans="1:8" x14ac:dyDescent="0.25">
      <c r="A307" s="24"/>
      <c r="B307" s="25"/>
      <c r="C307" s="25"/>
      <c r="D307" s="25"/>
      <c r="E307" s="25"/>
      <c r="F307" t="s">
        <v>357</v>
      </c>
      <c r="G307" s="25"/>
      <c r="H307" s="25"/>
    </row>
    <row r="308" spans="1:8" x14ac:dyDescent="0.25">
      <c r="A308" s="24"/>
      <c r="B308" s="25"/>
      <c r="C308" s="25"/>
      <c r="D308" s="25"/>
      <c r="E308" s="25"/>
      <c r="F308" t="s">
        <v>358</v>
      </c>
      <c r="G308" s="25"/>
      <c r="H308" s="25"/>
    </row>
    <row r="309" spans="1:8" x14ac:dyDescent="0.25">
      <c r="A309" s="24"/>
      <c r="B309" s="25"/>
      <c r="C309" s="25"/>
      <c r="D309" s="25"/>
      <c r="E309" s="25"/>
      <c r="F309" t="s">
        <v>359</v>
      </c>
      <c r="G309" s="25"/>
      <c r="H309" s="25"/>
    </row>
    <row r="310" spans="1:8" x14ac:dyDescent="0.25">
      <c r="A310" s="24"/>
      <c r="B310" s="25"/>
      <c r="C310" s="25"/>
      <c r="D310" s="25"/>
      <c r="E310" s="25"/>
      <c r="F310" t="s">
        <v>360</v>
      </c>
      <c r="G310" s="25"/>
      <c r="H310" s="25"/>
    </row>
    <row r="311" spans="1:8" x14ac:dyDescent="0.25">
      <c r="A311" s="24"/>
      <c r="B311" s="25"/>
      <c r="C311" s="25"/>
      <c r="D311" s="25"/>
      <c r="E311" s="25"/>
      <c r="F311" t="s">
        <v>361</v>
      </c>
      <c r="G311" s="25"/>
      <c r="H311" s="25"/>
    </row>
    <row r="312" spans="1:8" x14ac:dyDescent="0.25">
      <c r="A312" s="24"/>
      <c r="B312" s="25"/>
      <c r="C312" s="25"/>
      <c r="D312" s="25"/>
      <c r="E312" s="25"/>
      <c r="F312" t="s">
        <v>362</v>
      </c>
      <c r="G312" s="25"/>
      <c r="H312" s="25"/>
    </row>
    <row r="313" spans="1:8" x14ac:dyDescent="0.25">
      <c r="A313" s="24"/>
      <c r="B313" s="25"/>
      <c r="C313" s="25"/>
      <c r="D313" s="25"/>
      <c r="E313" s="25"/>
      <c r="F313" t="s">
        <v>363</v>
      </c>
      <c r="G313" s="25"/>
      <c r="H313" s="25"/>
    </row>
    <row r="314" spans="1:8" x14ac:dyDescent="0.25">
      <c r="A314" s="24"/>
      <c r="B314" s="25"/>
      <c r="C314" s="25"/>
      <c r="D314" s="25"/>
      <c r="E314" s="25"/>
      <c r="F314" t="s">
        <v>364</v>
      </c>
      <c r="G314" s="25"/>
      <c r="H314" s="25"/>
    </row>
    <row r="315" spans="1:8" x14ac:dyDescent="0.25">
      <c r="A315" s="24"/>
      <c r="B315" s="25"/>
      <c r="C315" s="25"/>
      <c r="D315" s="25"/>
      <c r="E315" s="25"/>
      <c r="F315" t="s">
        <v>365</v>
      </c>
      <c r="G315" s="25"/>
      <c r="H315" s="25"/>
    </row>
    <row r="316" spans="1:8" x14ac:dyDescent="0.25">
      <c r="A316" s="24"/>
      <c r="B316" s="24"/>
      <c r="C316" s="25"/>
      <c r="D316" s="25"/>
      <c r="E316" s="25"/>
      <c r="F316" t="s">
        <v>476</v>
      </c>
      <c r="G316" s="25"/>
      <c r="H316" s="25"/>
    </row>
    <row r="317" spans="1:8" x14ac:dyDescent="0.25">
      <c r="A317" s="24"/>
      <c r="B317" s="25"/>
      <c r="C317" s="25"/>
      <c r="D317" s="25"/>
      <c r="E317" s="25"/>
      <c r="F317" t="s">
        <v>366</v>
      </c>
      <c r="G317" s="25"/>
      <c r="H317" s="25"/>
    </row>
    <row r="318" spans="1:8" x14ac:dyDescent="0.25">
      <c r="A318" s="24"/>
      <c r="B318" s="25"/>
      <c r="C318" s="25"/>
      <c r="D318" s="25"/>
      <c r="E318" s="25"/>
      <c r="F318" t="s">
        <v>367</v>
      </c>
      <c r="G318" s="25"/>
      <c r="H318" s="25"/>
    </row>
    <row r="319" spans="1:8" x14ac:dyDescent="0.25">
      <c r="A319" s="24"/>
      <c r="B319" s="25"/>
      <c r="C319" s="25"/>
      <c r="D319" s="25"/>
      <c r="E319" s="25"/>
      <c r="F319" t="s">
        <v>368</v>
      </c>
      <c r="G319" s="25"/>
      <c r="H319" s="25"/>
    </row>
    <row r="320" spans="1:8" x14ac:dyDescent="0.25">
      <c r="A320" s="24"/>
      <c r="B320" s="25"/>
      <c r="C320" s="25"/>
      <c r="D320" s="25"/>
      <c r="E320" s="25"/>
      <c r="F320" t="s">
        <v>369</v>
      </c>
      <c r="G320" s="25"/>
      <c r="H320" s="25"/>
    </row>
    <row r="321" spans="1:8" x14ac:dyDescent="0.25">
      <c r="A321" s="24"/>
      <c r="B321" s="25"/>
      <c r="C321" s="25"/>
      <c r="D321" s="25"/>
      <c r="E321" s="25"/>
      <c r="F321" t="s">
        <v>370</v>
      </c>
      <c r="G321" s="25"/>
      <c r="H321" s="25"/>
    </row>
    <row r="322" spans="1:8" x14ac:dyDescent="0.25">
      <c r="A322" s="24"/>
      <c r="B322" s="25"/>
      <c r="C322" s="25"/>
      <c r="D322" s="25"/>
      <c r="E322" s="25"/>
      <c r="F322" t="s">
        <v>371</v>
      </c>
      <c r="G322" s="25"/>
      <c r="H322" s="25"/>
    </row>
    <row r="323" spans="1:8" x14ac:dyDescent="0.25">
      <c r="A323" s="24"/>
      <c r="B323" s="25"/>
      <c r="C323" s="25"/>
      <c r="D323" s="25"/>
      <c r="E323" s="25"/>
      <c r="F323" t="s">
        <v>372</v>
      </c>
      <c r="G323" s="25"/>
      <c r="H323" s="25"/>
    </row>
    <row r="324" spans="1:8" x14ac:dyDescent="0.25">
      <c r="A324" s="24"/>
      <c r="B324" s="25"/>
      <c r="C324" s="25"/>
      <c r="D324" s="25"/>
      <c r="E324" s="25"/>
      <c r="F324" t="s">
        <v>373</v>
      </c>
      <c r="G324" s="25"/>
      <c r="H324" s="25"/>
    </row>
    <row r="325" spans="1:8" x14ac:dyDescent="0.25">
      <c r="A325" s="24"/>
      <c r="B325" s="25"/>
      <c r="C325" s="25"/>
      <c r="D325" s="25"/>
      <c r="E325" s="25"/>
      <c r="F325" t="s">
        <v>374</v>
      </c>
      <c r="G325" s="25"/>
      <c r="H325" s="25"/>
    </row>
    <row r="326" spans="1:8" x14ac:dyDescent="0.25">
      <c r="A326" s="24"/>
      <c r="B326" s="25"/>
      <c r="C326" s="25"/>
      <c r="D326" s="25"/>
      <c r="E326" s="25"/>
      <c r="F326" t="s">
        <v>375</v>
      </c>
      <c r="G326" s="25"/>
      <c r="H326" s="25"/>
    </row>
    <row r="327" spans="1:8" x14ac:dyDescent="0.25">
      <c r="A327" s="24"/>
      <c r="B327" s="25"/>
      <c r="C327" s="25"/>
      <c r="D327" s="25"/>
      <c r="E327" s="25"/>
      <c r="F327" t="s">
        <v>376</v>
      </c>
      <c r="G327" s="25"/>
      <c r="H327" s="25"/>
    </row>
    <row r="328" spans="1:8" x14ac:dyDescent="0.25">
      <c r="A328" s="24"/>
      <c r="B328" s="25"/>
      <c r="C328" s="25"/>
      <c r="D328" s="25"/>
      <c r="E328" s="25"/>
      <c r="F328" t="s">
        <v>377</v>
      </c>
      <c r="G328" s="25"/>
      <c r="H328" s="25"/>
    </row>
    <row r="329" spans="1:8" x14ac:dyDescent="0.25">
      <c r="A329" s="24"/>
      <c r="B329" s="25"/>
      <c r="C329" s="25"/>
      <c r="D329" s="25"/>
      <c r="E329" s="25"/>
      <c r="F329" t="s">
        <v>378</v>
      </c>
      <c r="G329" s="25"/>
      <c r="H329" s="25"/>
    </row>
    <row r="330" spans="1:8" x14ac:dyDescent="0.25">
      <c r="A330" s="24"/>
      <c r="B330" s="25"/>
      <c r="C330" s="25"/>
      <c r="D330" s="25"/>
      <c r="E330" s="25"/>
      <c r="F330" t="s">
        <v>379</v>
      </c>
      <c r="G330" s="25"/>
      <c r="H330" s="25"/>
    </row>
    <row r="331" spans="1:8" x14ac:dyDescent="0.25">
      <c r="A331" s="24"/>
      <c r="B331" s="25"/>
      <c r="C331" s="25"/>
      <c r="D331" s="25"/>
      <c r="E331" s="25"/>
      <c r="F331" t="s">
        <v>380</v>
      </c>
      <c r="G331" s="25"/>
      <c r="H331" s="25"/>
    </row>
    <row r="332" spans="1:8" x14ac:dyDescent="0.25">
      <c r="A332" s="24"/>
      <c r="B332" s="25"/>
      <c r="C332" s="25"/>
      <c r="D332" s="25"/>
      <c r="E332" s="25"/>
      <c r="F332" t="s">
        <v>381</v>
      </c>
      <c r="G332" s="25"/>
      <c r="H332" s="25"/>
    </row>
    <row r="333" spans="1:8" ht="15.75" x14ac:dyDescent="0.25">
      <c r="A333" s="24"/>
      <c r="B333" s="25"/>
      <c r="C333" s="25"/>
      <c r="D333" s="25"/>
      <c r="E333" s="25"/>
      <c r="F333" s="28" t="s">
        <v>382</v>
      </c>
      <c r="G333" s="25"/>
      <c r="H333" s="25"/>
    </row>
    <row r="334" spans="1:8" x14ac:dyDescent="0.25">
      <c r="A334" s="24"/>
      <c r="B334" s="25"/>
      <c r="C334" s="25"/>
      <c r="D334" s="25"/>
      <c r="E334" s="25"/>
      <c r="F334" t="s">
        <v>383</v>
      </c>
      <c r="G334" s="25"/>
      <c r="H334" s="25"/>
    </row>
    <row r="335" spans="1:8" x14ac:dyDescent="0.25">
      <c r="A335" s="24"/>
      <c r="B335" s="25"/>
      <c r="C335" s="25"/>
      <c r="D335" s="25"/>
      <c r="E335" s="25"/>
      <c r="F335" t="s">
        <v>384</v>
      </c>
      <c r="G335" s="25"/>
      <c r="H335" s="25"/>
    </row>
    <row r="336" spans="1:8" x14ac:dyDescent="0.25">
      <c r="A336" s="24"/>
      <c r="B336" s="25"/>
      <c r="C336" s="25"/>
      <c r="D336" s="25"/>
      <c r="E336" s="25"/>
      <c r="F336" t="s">
        <v>385</v>
      </c>
      <c r="G336" s="25"/>
      <c r="H336" s="25"/>
    </row>
    <row r="337" spans="1:8" x14ac:dyDescent="0.25">
      <c r="A337" s="24"/>
      <c r="B337" s="25"/>
      <c r="C337" s="25"/>
      <c r="D337" s="25"/>
      <c r="E337" s="25"/>
      <c r="F337" t="s">
        <v>386</v>
      </c>
      <c r="G337" s="25"/>
      <c r="H337" s="25"/>
    </row>
    <row r="338" spans="1:8" x14ac:dyDescent="0.25">
      <c r="A338" s="24"/>
      <c r="B338" s="25"/>
      <c r="C338" s="25"/>
      <c r="D338" s="25"/>
      <c r="E338" s="25"/>
      <c r="F338" t="s">
        <v>387</v>
      </c>
      <c r="G338" s="25"/>
      <c r="H338" s="25"/>
    </row>
    <row r="339" spans="1:8" x14ac:dyDescent="0.25">
      <c r="A339" s="24"/>
      <c r="B339" s="25"/>
      <c r="C339" s="25"/>
      <c r="D339" s="25"/>
      <c r="E339" s="25"/>
      <c r="F339" t="s">
        <v>388</v>
      </c>
      <c r="G339" s="25"/>
      <c r="H339" s="25"/>
    </row>
    <row r="340" spans="1:8" x14ac:dyDescent="0.25">
      <c r="A340" s="24"/>
      <c r="B340" s="25"/>
      <c r="C340" s="25"/>
      <c r="D340" s="25"/>
      <c r="E340" s="25"/>
      <c r="F340" t="s">
        <v>389</v>
      </c>
      <c r="G340" s="25"/>
      <c r="H340" s="25"/>
    </row>
    <row r="341" spans="1:8" x14ac:dyDescent="0.25">
      <c r="A341" s="24"/>
      <c r="B341" s="25"/>
      <c r="C341" s="25"/>
      <c r="D341" s="25"/>
      <c r="E341" s="25"/>
      <c r="F341" t="s">
        <v>390</v>
      </c>
      <c r="G341" s="25"/>
      <c r="H341" s="25"/>
    </row>
    <row r="342" spans="1:8" x14ac:dyDescent="0.25">
      <c r="A342" s="24"/>
      <c r="B342" s="25"/>
      <c r="C342" s="25"/>
      <c r="D342" s="25"/>
      <c r="E342" s="25"/>
      <c r="F342" t="s">
        <v>391</v>
      </c>
      <c r="G342" s="25"/>
      <c r="H342" s="25"/>
    </row>
    <row r="343" spans="1:8" x14ac:dyDescent="0.25">
      <c r="A343" s="24"/>
      <c r="B343" s="25"/>
      <c r="C343" s="25"/>
      <c r="D343" s="25"/>
      <c r="E343" s="25"/>
      <c r="F343" t="s">
        <v>392</v>
      </c>
      <c r="G343" s="25"/>
      <c r="H343" s="25"/>
    </row>
    <row r="344" spans="1:8" x14ac:dyDescent="0.25">
      <c r="A344" s="24"/>
      <c r="B344" s="25"/>
      <c r="C344" s="25"/>
      <c r="D344" s="25"/>
      <c r="E344" s="25"/>
      <c r="F344" t="s">
        <v>393</v>
      </c>
      <c r="G344" s="25"/>
      <c r="H344" s="25"/>
    </row>
    <row r="345" spans="1:8" x14ac:dyDescent="0.25">
      <c r="A345" s="24"/>
      <c r="B345" s="25"/>
      <c r="C345" s="25"/>
      <c r="D345" s="25"/>
      <c r="E345" s="25"/>
      <c r="F345" t="s">
        <v>394</v>
      </c>
      <c r="G345" s="25"/>
      <c r="H345" s="25"/>
    </row>
    <row r="346" spans="1:8" x14ac:dyDescent="0.25">
      <c r="A346" s="24"/>
      <c r="B346" s="25"/>
      <c r="C346" s="25"/>
      <c r="D346" s="25"/>
      <c r="E346" s="25"/>
      <c r="F346" t="s">
        <v>395</v>
      </c>
      <c r="G346" s="25"/>
      <c r="H346" s="25"/>
    </row>
    <row r="347" spans="1:8" ht="15.75" x14ac:dyDescent="0.25">
      <c r="A347" s="24"/>
      <c r="B347" s="25"/>
      <c r="C347" s="25"/>
      <c r="D347" s="25"/>
      <c r="E347" s="25"/>
      <c r="F347" s="28" t="s">
        <v>396</v>
      </c>
      <c r="G347" s="25"/>
      <c r="H347" s="25"/>
    </row>
    <row r="348" spans="1:8" x14ac:dyDescent="0.25">
      <c r="A348" s="24"/>
      <c r="B348" s="25"/>
      <c r="C348" s="25"/>
      <c r="D348" s="25"/>
      <c r="E348" s="25"/>
      <c r="F348" t="s">
        <v>397</v>
      </c>
      <c r="G348" s="25"/>
      <c r="H348" s="25"/>
    </row>
    <row r="349" spans="1:8" x14ac:dyDescent="0.25">
      <c r="A349" s="24"/>
      <c r="B349" s="25"/>
      <c r="C349" s="25"/>
      <c r="D349" s="25"/>
      <c r="E349" s="25"/>
      <c r="F349" t="s">
        <v>398</v>
      </c>
      <c r="G349" s="25"/>
      <c r="H349" s="25"/>
    </row>
    <row r="350" spans="1:8" x14ac:dyDescent="0.25">
      <c r="A350" s="24"/>
      <c r="B350" s="25"/>
      <c r="C350" s="25"/>
      <c r="D350" s="25"/>
      <c r="E350" s="25"/>
      <c r="F350" t="s">
        <v>399</v>
      </c>
      <c r="G350" s="25"/>
      <c r="H350" s="25"/>
    </row>
    <row r="351" spans="1:8" x14ac:dyDescent="0.25">
      <c r="A351" s="24"/>
      <c r="B351" s="25"/>
      <c r="C351" s="25"/>
      <c r="D351" s="25"/>
      <c r="E351" s="25"/>
      <c r="F351" t="s">
        <v>400</v>
      </c>
      <c r="G351" s="25"/>
      <c r="H351" s="25"/>
    </row>
    <row r="352" spans="1:8" x14ac:dyDescent="0.25">
      <c r="A352" s="24"/>
      <c r="B352" s="25"/>
      <c r="C352" s="25"/>
      <c r="D352" s="25"/>
      <c r="E352" s="25"/>
      <c r="F352" t="s">
        <v>401</v>
      </c>
      <c r="G352" s="25"/>
      <c r="H352" s="25"/>
    </row>
    <row r="353" spans="1:8" x14ac:dyDescent="0.25">
      <c r="A353" s="24"/>
      <c r="B353" s="25"/>
      <c r="C353" s="25"/>
      <c r="D353" s="25"/>
      <c r="E353" s="25"/>
      <c r="F353" t="s">
        <v>402</v>
      </c>
      <c r="G353" s="25"/>
      <c r="H353" s="25"/>
    </row>
    <row r="354" spans="1:8" x14ac:dyDescent="0.25">
      <c r="A354" s="24"/>
      <c r="B354" s="25"/>
      <c r="C354" s="25"/>
      <c r="D354" s="25"/>
      <c r="E354" s="25"/>
      <c r="F354" t="s">
        <v>403</v>
      </c>
      <c r="G354" s="25"/>
      <c r="H354" s="25"/>
    </row>
    <row r="355" spans="1:8" x14ac:dyDescent="0.25">
      <c r="A355" s="24"/>
      <c r="B355" s="25"/>
      <c r="C355" s="25"/>
      <c r="D355" s="25"/>
      <c r="E355" s="25"/>
      <c r="F355" t="s">
        <v>404</v>
      </c>
      <c r="G355" s="25"/>
      <c r="H355" s="25"/>
    </row>
    <row r="356" spans="1:8" x14ac:dyDescent="0.25">
      <c r="A356" s="24"/>
      <c r="B356" s="25"/>
      <c r="C356" s="25"/>
      <c r="D356" s="25"/>
      <c r="E356" s="25"/>
      <c r="F356" t="s">
        <v>405</v>
      </c>
      <c r="G356" s="25"/>
      <c r="H356" s="25"/>
    </row>
    <row r="357" spans="1:8" x14ac:dyDescent="0.25">
      <c r="A357" s="24"/>
      <c r="B357" s="25"/>
      <c r="C357" s="25"/>
      <c r="D357" s="25"/>
      <c r="E357" s="25"/>
      <c r="F357" t="s">
        <v>406</v>
      </c>
      <c r="G357" s="25"/>
      <c r="H357" s="25"/>
    </row>
    <row r="358" spans="1:8" x14ac:dyDescent="0.25">
      <c r="A358" s="24"/>
      <c r="B358" s="25"/>
      <c r="C358" s="25"/>
      <c r="D358" s="25"/>
      <c r="E358" s="25"/>
      <c r="F358" t="s">
        <v>407</v>
      </c>
      <c r="G358" s="25"/>
      <c r="H358" s="25"/>
    </row>
    <row r="359" spans="1:8" x14ac:dyDescent="0.25">
      <c r="A359" s="24"/>
      <c r="B359" s="25"/>
      <c r="C359" s="25"/>
      <c r="D359" s="25"/>
      <c r="E359" s="25"/>
      <c r="F359" t="s">
        <v>408</v>
      </c>
      <c r="G359" s="25"/>
      <c r="H359" s="25"/>
    </row>
    <row r="360" spans="1:8" x14ac:dyDescent="0.25">
      <c r="A360" s="24"/>
      <c r="B360" s="25"/>
      <c r="C360" s="25"/>
      <c r="D360" s="25"/>
      <c r="E360" s="25"/>
      <c r="F360" t="s">
        <v>409</v>
      </c>
      <c r="G360" s="25"/>
      <c r="H360" s="25"/>
    </row>
    <row r="361" spans="1:8" x14ac:dyDescent="0.25">
      <c r="A361" s="24"/>
      <c r="B361" s="25"/>
      <c r="C361" s="25"/>
      <c r="D361" s="25"/>
      <c r="E361" s="25"/>
      <c r="F361" t="s">
        <v>410</v>
      </c>
      <c r="G361" s="25"/>
      <c r="H361" s="25"/>
    </row>
    <row r="362" spans="1:8" x14ac:dyDescent="0.25">
      <c r="A362" s="24"/>
      <c r="B362" s="25"/>
      <c r="C362" s="25"/>
      <c r="D362" s="25"/>
      <c r="E362" s="25"/>
      <c r="F362" t="s">
        <v>411</v>
      </c>
      <c r="G362" s="25"/>
      <c r="H362" s="25"/>
    </row>
    <row r="363" spans="1:8" x14ac:dyDescent="0.25">
      <c r="A363" s="24"/>
      <c r="B363" s="25"/>
      <c r="C363" s="25"/>
      <c r="D363" s="25"/>
      <c r="E363" s="25"/>
      <c r="F363" t="s">
        <v>412</v>
      </c>
      <c r="G363" s="25"/>
      <c r="H363" s="25"/>
    </row>
    <row r="364" spans="1:8" x14ac:dyDescent="0.25">
      <c r="A364" s="24"/>
      <c r="B364" s="25"/>
      <c r="C364" s="25"/>
      <c r="D364" s="25"/>
      <c r="E364" s="25"/>
      <c r="F364" t="s">
        <v>413</v>
      </c>
      <c r="G364" s="25"/>
      <c r="H364" s="25"/>
    </row>
    <row r="365" spans="1:8" x14ac:dyDescent="0.25">
      <c r="A365" s="24"/>
      <c r="B365" s="25"/>
      <c r="C365" s="25"/>
      <c r="D365" s="25"/>
      <c r="E365" s="25"/>
      <c r="F365" t="s">
        <v>414</v>
      </c>
      <c r="G365" s="25"/>
      <c r="H365" s="25"/>
    </row>
    <row r="366" spans="1:8" x14ac:dyDescent="0.25">
      <c r="A366" s="24"/>
      <c r="B366" s="25"/>
      <c r="C366" s="25"/>
      <c r="D366" s="25"/>
      <c r="E366" s="25"/>
      <c r="F366" t="s">
        <v>415</v>
      </c>
      <c r="G366" s="25"/>
      <c r="H366" s="25"/>
    </row>
    <row r="367" spans="1:8" x14ac:dyDescent="0.25">
      <c r="A367" s="24"/>
      <c r="B367" s="25"/>
      <c r="C367" s="25"/>
      <c r="D367" s="25"/>
      <c r="E367" s="25"/>
      <c r="F367" t="s">
        <v>416</v>
      </c>
      <c r="G367" s="25"/>
      <c r="H367" s="25"/>
    </row>
    <row r="368" spans="1:8" x14ac:dyDescent="0.25">
      <c r="A368" s="24"/>
      <c r="B368" s="25"/>
      <c r="C368" s="25"/>
      <c r="D368" s="25"/>
      <c r="E368" s="25"/>
      <c r="F368" t="s">
        <v>417</v>
      </c>
      <c r="G368" s="25"/>
      <c r="H368" s="25"/>
    </row>
    <row r="369" spans="1:8" x14ac:dyDescent="0.25">
      <c r="A369" s="24"/>
      <c r="B369" s="25"/>
      <c r="C369" s="25"/>
      <c r="D369" s="25"/>
      <c r="E369" s="25"/>
      <c r="F369" t="s">
        <v>418</v>
      </c>
      <c r="G369" s="25"/>
      <c r="H369" s="25"/>
    </row>
    <row r="370" spans="1:8" x14ac:dyDescent="0.25">
      <c r="A370" s="24"/>
      <c r="B370" s="25"/>
      <c r="C370" s="25"/>
      <c r="D370" s="25"/>
      <c r="E370" s="25"/>
      <c r="F370" t="s">
        <v>419</v>
      </c>
      <c r="G370" s="25"/>
      <c r="H370" s="25"/>
    </row>
    <row r="371" spans="1:8" x14ac:dyDescent="0.25">
      <c r="A371" s="24"/>
      <c r="B371" s="25"/>
      <c r="C371" s="25"/>
      <c r="D371" s="25"/>
      <c r="E371" s="25"/>
      <c r="F371" t="s">
        <v>420</v>
      </c>
      <c r="G371" s="25"/>
      <c r="H371" s="25"/>
    </row>
    <row r="372" spans="1:8" x14ac:dyDescent="0.25">
      <c r="A372" s="24"/>
      <c r="B372" s="25"/>
      <c r="C372" s="25"/>
      <c r="D372" s="25"/>
      <c r="E372" s="25"/>
      <c r="F372" t="s">
        <v>421</v>
      </c>
      <c r="G372" s="25"/>
      <c r="H372" s="25"/>
    </row>
    <row r="373" spans="1:8" x14ac:dyDescent="0.25">
      <c r="A373" s="24"/>
      <c r="B373" s="25"/>
      <c r="C373" s="25"/>
      <c r="D373" s="25"/>
      <c r="E373" s="25"/>
      <c r="F373" t="s">
        <v>422</v>
      </c>
      <c r="G373" s="25"/>
      <c r="H373" s="25"/>
    </row>
    <row r="374" spans="1:8" ht="15.75" x14ac:dyDescent="0.25">
      <c r="A374" s="24"/>
      <c r="B374" s="25"/>
      <c r="C374" s="25"/>
      <c r="D374" s="25"/>
      <c r="E374" s="25"/>
      <c r="F374" s="28" t="s">
        <v>423</v>
      </c>
      <c r="G374" s="25"/>
      <c r="H374" s="25"/>
    </row>
    <row r="375" spans="1:8" x14ac:dyDescent="0.25">
      <c r="A375" s="24"/>
      <c r="B375" s="25"/>
      <c r="C375" s="25"/>
      <c r="D375" s="25"/>
      <c r="E375" s="25"/>
      <c r="F375" t="s">
        <v>424</v>
      </c>
      <c r="G375" s="25"/>
      <c r="H375" s="25"/>
    </row>
    <row r="376" spans="1:8" x14ac:dyDescent="0.25">
      <c r="A376" s="24"/>
      <c r="B376" s="25"/>
      <c r="C376" s="25"/>
      <c r="D376" s="25"/>
      <c r="E376" s="25"/>
      <c r="F376" t="s">
        <v>425</v>
      </c>
      <c r="G376" s="25"/>
      <c r="H376" s="25"/>
    </row>
    <row r="377" spans="1:8" x14ac:dyDescent="0.25">
      <c r="A377" s="24"/>
      <c r="B377" s="25"/>
      <c r="C377" s="25"/>
      <c r="D377" s="25"/>
      <c r="E377" s="25"/>
      <c r="F377" t="s">
        <v>426</v>
      </c>
      <c r="G377" s="25"/>
      <c r="H377" s="25"/>
    </row>
    <row r="378" spans="1:8" x14ac:dyDescent="0.25">
      <c r="A378" s="24"/>
      <c r="B378" s="25"/>
      <c r="C378" s="25"/>
      <c r="D378" s="25"/>
      <c r="E378" s="25"/>
      <c r="F378" t="s">
        <v>427</v>
      </c>
      <c r="G378" s="25"/>
      <c r="H378" s="25"/>
    </row>
    <row r="379" spans="1:8" x14ac:dyDescent="0.25">
      <c r="A379" s="24"/>
      <c r="B379" s="25"/>
      <c r="C379" s="25"/>
      <c r="D379" s="25"/>
      <c r="E379" s="25"/>
      <c r="F379" t="s">
        <v>428</v>
      </c>
      <c r="G379" s="25"/>
      <c r="H379" s="25"/>
    </row>
    <row r="380" spans="1:8" x14ac:dyDescent="0.25">
      <c r="A380" s="24"/>
      <c r="B380" s="25"/>
      <c r="C380" s="25"/>
      <c r="D380" s="25"/>
      <c r="E380" s="25"/>
      <c r="F380" t="s">
        <v>429</v>
      </c>
      <c r="G380" s="25"/>
      <c r="H380" s="25"/>
    </row>
    <row r="381" spans="1:8" x14ac:dyDescent="0.25">
      <c r="A381" s="24"/>
      <c r="B381" s="25"/>
      <c r="C381" s="25"/>
      <c r="D381" s="25"/>
      <c r="E381" s="25"/>
      <c r="F381" t="s">
        <v>430</v>
      </c>
      <c r="G381" s="25"/>
      <c r="H381" s="25"/>
    </row>
    <row r="382" spans="1:8" x14ac:dyDescent="0.25">
      <c r="A382" s="24"/>
      <c r="B382" s="25"/>
      <c r="C382" s="25"/>
      <c r="D382" s="25"/>
      <c r="E382" s="25"/>
      <c r="F382" t="s">
        <v>431</v>
      </c>
      <c r="G382" s="25"/>
      <c r="H382" s="25"/>
    </row>
    <row r="383" spans="1:8" x14ac:dyDescent="0.25">
      <c r="A383" s="24"/>
      <c r="B383" s="25"/>
      <c r="C383" s="25"/>
      <c r="D383" s="25"/>
      <c r="E383" s="25"/>
      <c r="F383" t="s">
        <v>432</v>
      </c>
      <c r="G383" s="25"/>
      <c r="H383" s="25"/>
    </row>
    <row r="384" spans="1:8" x14ac:dyDescent="0.25">
      <c r="A384" s="24"/>
      <c r="B384" s="25"/>
      <c r="C384" s="25"/>
      <c r="D384" s="25"/>
      <c r="E384" s="25"/>
      <c r="F384" t="s">
        <v>433</v>
      </c>
      <c r="G384" s="25"/>
      <c r="H384" s="25"/>
    </row>
    <row r="385" spans="1:8" x14ac:dyDescent="0.25">
      <c r="A385" s="24"/>
      <c r="B385" s="25"/>
      <c r="C385" s="25"/>
      <c r="D385" s="25"/>
      <c r="E385" s="25"/>
      <c r="F385" t="s">
        <v>434</v>
      </c>
      <c r="G385" s="25"/>
      <c r="H385" s="25"/>
    </row>
    <row r="386" spans="1:8" x14ac:dyDescent="0.25">
      <c r="A386" s="24"/>
      <c r="B386" s="25"/>
      <c r="C386" s="25"/>
      <c r="D386" s="25"/>
      <c r="E386" s="25"/>
      <c r="F386" t="s">
        <v>435</v>
      </c>
      <c r="G386" s="25"/>
      <c r="H386" s="25"/>
    </row>
    <row r="387" spans="1:8" x14ac:dyDescent="0.25">
      <c r="A387" s="24"/>
      <c r="B387" s="25"/>
      <c r="C387" s="25"/>
      <c r="D387" s="25"/>
      <c r="E387" s="25"/>
      <c r="F387" t="s">
        <v>436</v>
      </c>
      <c r="G387" s="25"/>
      <c r="H387" s="25"/>
    </row>
    <row r="388" spans="1:8" ht="15.75" x14ac:dyDescent="0.25">
      <c r="A388" s="24"/>
      <c r="B388" s="25"/>
      <c r="C388" s="25"/>
      <c r="D388" s="25"/>
      <c r="E388" s="25"/>
      <c r="F388" s="28" t="s">
        <v>437</v>
      </c>
      <c r="G388" s="25"/>
      <c r="H388" s="25"/>
    </row>
    <row r="389" spans="1:8" x14ac:dyDescent="0.25">
      <c r="A389" s="24"/>
      <c r="B389" s="25"/>
      <c r="C389" s="25"/>
      <c r="D389" s="25"/>
      <c r="E389" s="25"/>
      <c r="F389" t="s">
        <v>438</v>
      </c>
      <c r="G389" s="25"/>
      <c r="H389" s="25"/>
    </row>
    <row r="390" spans="1:8" x14ac:dyDescent="0.25">
      <c r="A390" s="24"/>
      <c r="B390" s="25"/>
      <c r="C390" s="25"/>
      <c r="D390" s="25"/>
      <c r="E390" s="25"/>
      <c r="F390" t="s">
        <v>439</v>
      </c>
      <c r="G390" s="25"/>
      <c r="H390" s="25"/>
    </row>
    <row r="391" spans="1:8" x14ac:dyDescent="0.25">
      <c r="A391" s="24"/>
      <c r="B391" s="25"/>
      <c r="C391" s="25"/>
      <c r="D391" s="25"/>
      <c r="E391" s="25"/>
      <c r="F391" t="s">
        <v>440</v>
      </c>
      <c r="G391" s="25"/>
      <c r="H391" s="25"/>
    </row>
    <row r="392" spans="1:8" x14ac:dyDescent="0.25">
      <c r="A392" s="24"/>
      <c r="B392" s="25"/>
      <c r="C392" s="25"/>
      <c r="D392" s="25"/>
      <c r="E392" s="25"/>
      <c r="F392" t="s">
        <v>441</v>
      </c>
      <c r="G392" s="25"/>
      <c r="H392" s="25"/>
    </row>
    <row r="393" spans="1:8" ht="15.75" x14ac:dyDescent="0.25">
      <c r="A393" s="24"/>
      <c r="B393" s="25"/>
      <c r="C393" s="25"/>
      <c r="D393" s="25"/>
      <c r="E393" s="25"/>
      <c r="F393" s="28" t="s">
        <v>442</v>
      </c>
      <c r="G393" s="25"/>
      <c r="H393" s="25"/>
    </row>
    <row r="394" spans="1:8" x14ac:dyDescent="0.25">
      <c r="A394" s="24"/>
      <c r="B394" s="25"/>
      <c r="C394" s="25"/>
      <c r="D394" s="25"/>
      <c r="E394" s="25"/>
      <c r="F394" t="s">
        <v>443</v>
      </c>
      <c r="G394" s="25"/>
      <c r="H394" s="25"/>
    </row>
    <row r="395" spans="1:8" x14ac:dyDescent="0.25">
      <c r="A395" s="24"/>
      <c r="B395" s="25"/>
      <c r="C395" s="25"/>
      <c r="D395" s="25"/>
      <c r="E395" s="25"/>
      <c r="F395" t="s">
        <v>444</v>
      </c>
      <c r="G395" s="25"/>
      <c r="H395" s="25"/>
    </row>
    <row r="396" spans="1:8" x14ac:dyDescent="0.25">
      <c r="A396" s="24"/>
      <c r="B396" s="25"/>
      <c r="C396" s="25"/>
      <c r="D396" s="25"/>
      <c r="E396" s="25"/>
      <c r="F396" t="s">
        <v>445</v>
      </c>
      <c r="G396" s="25"/>
      <c r="H396" s="25"/>
    </row>
    <row r="397" spans="1:8" x14ac:dyDescent="0.25">
      <c r="A397" s="24"/>
      <c r="B397" s="25"/>
      <c r="C397" s="25"/>
      <c r="D397" s="25"/>
      <c r="E397" s="25"/>
      <c r="F397" t="s">
        <v>446</v>
      </c>
      <c r="G397" s="25"/>
      <c r="H397" s="25"/>
    </row>
    <row r="398" spans="1:8" x14ac:dyDescent="0.25">
      <c r="A398" s="24"/>
      <c r="B398" s="25"/>
      <c r="C398" s="25"/>
      <c r="D398" s="25"/>
      <c r="E398" s="25"/>
      <c r="F398" t="s">
        <v>447</v>
      </c>
      <c r="G398" s="25"/>
      <c r="H398" s="25"/>
    </row>
    <row r="399" spans="1:8" x14ac:dyDescent="0.25">
      <c r="A399" s="24"/>
      <c r="B399" s="25"/>
      <c r="C399" s="25"/>
      <c r="D399" s="25"/>
      <c r="E399" s="25"/>
      <c r="F399" t="s">
        <v>448</v>
      </c>
      <c r="G399" s="25"/>
      <c r="H399" s="25"/>
    </row>
    <row r="400" spans="1:8" x14ac:dyDescent="0.25">
      <c r="A400" s="24"/>
      <c r="B400" s="25"/>
      <c r="C400" s="25"/>
      <c r="D400" s="25"/>
      <c r="E400" s="25"/>
      <c r="F400" t="s">
        <v>449</v>
      </c>
      <c r="G400" s="25"/>
      <c r="H400" s="25"/>
    </row>
    <row r="401" spans="1:8" x14ac:dyDescent="0.25">
      <c r="A401" s="24"/>
      <c r="B401" s="25"/>
      <c r="C401" s="25"/>
      <c r="D401" s="25"/>
      <c r="E401" s="25"/>
      <c r="F401" t="s">
        <v>450</v>
      </c>
      <c r="G401" s="25"/>
      <c r="H401" s="25"/>
    </row>
    <row r="402" spans="1:8" x14ac:dyDescent="0.25">
      <c r="A402" s="24"/>
      <c r="B402" s="25"/>
      <c r="C402" s="25"/>
      <c r="D402" s="25"/>
      <c r="E402" s="25"/>
      <c r="F402" t="s">
        <v>451</v>
      </c>
      <c r="G402" s="25"/>
      <c r="H402" s="25"/>
    </row>
    <row r="403" spans="1:8" x14ac:dyDescent="0.25">
      <c r="A403" s="24"/>
      <c r="B403" s="25"/>
      <c r="C403" s="25"/>
      <c r="D403" s="25"/>
      <c r="E403" s="25"/>
      <c r="F403" t="s">
        <v>452</v>
      </c>
      <c r="G403" s="25"/>
      <c r="H403" s="25"/>
    </row>
    <row r="404" spans="1:8" x14ac:dyDescent="0.25">
      <c r="A404" s="24"/>
      <c r="B404" s="25"/>
      <c r="C404" s="25"/>
      <c r="D404" s="25"/>
      <c r="E404" s="25"/>
      <c r="F404" t="s">
        <v>453</v>
      </c>
      <c r="G404" s="25"/>
      <c r="H404" s="25"/>
    </row>
    <row r="405" spans="1:8" x14ac:dyDescent="0.25">
      <c r="A405" s="24"/>
      <c r="B405" s="25"/>
      <c r="C405" s="25"/>
      <c r="D405" s="25"/>
      <c r="E405" s="25"/>
      <c r="F405" t="s">
        <v>454</v>
      </c>
      <c r="G405" s="25"/>
      <c r="H405" s="25"/>
    </row>
    <row r="406" spans="1:8" x14ac:dyDescent="0.25">
      <c r="A406" s="24"/>
      <c r="B406" s="25"/>
      <c r="C406" s="25"/>
      <c r="D406" s="25"/>
      <c r="E406" s="25"/>
      <c r="F406" t="s">
        <v>455</v>
      </c>
      <c r="G406" s="25"/>
      <c r="H406" s="25"/>
    </row>
    <row r="407" spans="1:8" x14ac:dyDescent="0.25">
      <c r="A407" s="24"/>
      <c r="B407" s="25"/>
      <c r="C407" s="25"/>
      <c r="D407" s="25"/>
      <c r="E407" s="25"/>
      <c r="F407" t="s">
        <v>456</v>
      </c>
      <c r="G407" s="25"/>
      <c r="H407" s="25"/>
    </row>
    <row r="408" spans="1:8" x14ac:dyDescent="0.25">
      <c r="A408" s="24"/>
      <c r="B408" s="25"/>
      <c r="C408" s="25"/>
      <c r="D408" s="25"/>
      <c r="E408" s="25"/>
      <c r="F408" t="s">
        <v>457</v>
      </c>
      <c r="G408" s="25"/>
      <c r="H408" s="25"/>
    </row>
    <row r="409" spans="1:8" ht="15.75" x14ac:dyDescent="0.25">
      <c r="A409" s="24"/>
      <c r="B409" s="25"/>
      <c r="C409" s="25"/>
      <c r="D409" s="25"/>
      <c r="E409" s="25"/>
      <c r="F409" s="28" t="s">
        <v>458</v>
      </c>
      <c r="G409" s="25"/>
      <c r="H409" s="25"/>
    </row>
    <row r="410" spans="1:8" x14ac:dyDescent="0.25">
      <c r="A410" s="24"/>
      <c r="B410" s="25"/>
      <c r="C410" s="25"/>
      <c r="D410" s="25"/>
      <c r="E410" s="25"/>
      <c r="F410" t="s">
        <v>459</v>
      </c>
      <c r="G410" s="25"/>
      <c r="H410" s="25"/>
    </row>
    <row r="411" spans="1:8" x14ac:dyDescent="0.25">
      <c r="A411" s="24"/>
      <c r="B411" s="25"/>
      <c r="C411" s="25"/>
      <c r="D411" s="25"/>
      <c r="E411" s="25"/>
      <c r="F411" t="s">
        <v>460</v>
      </c>
      <c r="G411" s="25"/>
      <c r="H411" s="25"/>
    </row>
    <row r="412" spans="1:8" x14ac:dyDescent="0.25">
      <c r="A412" s="24"/>
      <c r="B412" s="25"/>
      <c r="C412" s="25"/>
      <c r="D412" s="25"/>
      <c r="E412" s="25"/>
      <c r="F412" t="s">
        <v>461</v>
      </c>
      <c r="G412" s="25"/>
      <c r="H412" s="25"/>
    </row>
    <row r="413" spans="1:8" x14ac:dyDescent="0.25">
      <c r="A413" s="24"/>
      <c r="B413" s="25"/>
      <c r="C413" s="25"/>
      <c r="D413" s="25"/>
      <c r="E413" s="25"/>
      <c r="F413" t="s">
        <v>462</v>
      </c>
      <c r="G413" s="25"/>
      <c r="H413" s="25"/>
    </row>
    <row r="414" spans="1:8" x14ac:dyDescent="0.25">
      <c r="A414" s="24"/>
      <c r="B414" s="25"/>
      <c r="C414" s="25"/>
      <c r="D414" s="25"/>
      <c r="E414" s="25"/>
      <c r="F414" t="s">
        <v>463</v>
      </c>
      <c r="G414" s="25"/>
      <c r="H414" s="25"/>
    </row>
    <row r="415" spans="1:8" x14ac:dyDescent="0.25">
      <c r="A415" s="24"/>
      <c r="B415" s="25"/>
      <c r="C415" s="25"/>
      <c r="D415" s="25"/>
      <c r="E415" s="25"/>
      <c r="F415" t="s">
        <v>464</v>
      </c>
      <c r="G415" s="25"/>
      <c r="H415" s="25"/>
    </row>
    <row r="416" spans="1:8" x14ac:dyDescent="0.25">
      <c r="A416" s="24"/>
      <c r="B416" s="25"/>
      <c r="C416" s="25"/>
      <c r="D416" s="25"/>
      <c r="E416" s="25"/>
      <c r="F416" t="s">
        <v>465</v>
      </c>
      <c r="G416" s="25"/>
      <c r="H416" s="25"/>
    </row>
    <row r="417" spans="1:8" x14ac:dyDescent="0.25">
      <c r="A417" s="24"/>
      <c r="B417" s="25"/>
      <c r="C417" s="25"/>
      <c r="D417" s="25"/>
      <c r="E417" s="25"/>
      <c r="F417" t="s">
        <v>466</v>
      </c>
      <c r="G417" s="25"/>
      <c r="H417" s="25"/>
    </row>
    <row r="418" spans="1:8" x14ac:dyDescent="0.25">
      <c r="A418" s="24"/>
      <c r="B418" s="25"/>
      <c r="C418" s="25"/>
      <c r="D418" s="25"/>
      <c r="E418" s="25"/>
      <c r="F418" t="s">
        <v>467</v>
      </c>
      <c r="G418" s="25"/>
      <c r="H418" s="25"/>
    </row>
    <row r="419" spans="1:8" x14ac:dyDescent="0.25">
      <c r="A419" s="24"/>
      <c r="B419" s="25"/>
      <c r="C419" s="25"/>
      <c r="D419" s="25"/>
      <c r="E419" s="25"/>
      <c r="F419" t="s">
        <v>468</v>
      </c>
      <c r="G419" s="25"/>
      <c r="H419" s="25"/>
    </row>
    <row r="420" spans="1:8" x14ac:dyDescent="0.25">
      <c r="A420" s="24"/>
      <c r="B420" s="25"/>
      <c r="C420" s="25"/>
      <c r="D420" s="25"/>
      <c r="E420" s="25"/>
      <c r="F420" t="s">
        <v>469</v>
      </c>
      <c r="G420" s="25"/>
      <c r="H420" s="25"/>
    </row>
    <row r="421" spans="1:8" x14ac:dyDescent="0.25">
      <c r="A421" s="24"/>
      <c r="B421" s="25"/>
      <c r="C421" s="25"/>
      <c r="D421" s="25"/>
      <c r="E421" s="25"/>
      <c r="F421" t="s">
        <v>470</v>
      </c>
      <c r="G421" s="25"/>
      <c r="H421" s="25"/>
    </row>
    <row r="422" spans="1:8" x14ac:dyDescent="0.25">
      <c r="A422" s="24"/>
      <c r="B422" s="25"/>
      <c r="C422" s="25"/>
      <c r="D422" s="25"/>
      <c r="E422" s="25"/>
      <c r="F422" t="s">
        <v>471</v>
      </c>
      <c r="G422" s="25"/>
      <c r="H422" s="25"/>
    </row>
    <row r="423" spans="1:8" x14ac:dyDescent="0.25">
      <c r="A423" s="24"/>
      <c r="B423" s="25"/>
      <c r="C423" s="25"/>
      <c r="D423" s="25"/>
      <c r="E423" s="25"/>
      <c r="F423" t="s">
        <v>472</v>
      </c>
      <c r="G423" s="25"/>
      <c r="H423" s="25"/>
    </row>
    <row r="424" spans="1:8" x14ac:dyDescent="0.25">
      <c r="A424" s="24"/>
      <c r="B424" s="25"/>
      <c r="C424" s="25"/>
      <c r="D424" s="25"/>
      <c r="E424" s="25"/>
      <c r="F424" t="s">
        <v>473</v>
      </c>
      <c r="G424" s="25"/>
      <c r="H424" s="25"/>
    </row>
    <row r="425" spans="1:8" x14ac:dyDescent="0.25">
      <c r="A425" s="24"/>
      <c r="B425" s="25"/>
      <c r="C425" s="25"/>
      <c r="D425" s="25"/>
      <c r="E425" s="25"/>
      <c r="F425" t="s">
        <v>474</v>
      </c>
      <c r="G425" s="25"/>
      <c r="H425" s="25"/>
    </row>
    <row r="426" spans="1:8" x14ac:dyDescent="0.25">
      <c r="A426" s="24"/>
      <c r="B426" s="25"/>
      <c r="C426" s="25"/>
      <c r="D426" s="25"/>
      <c r="E426" s="25"/>
      <c r="F426" t="s">
        <v>475</v>
      </c>
      <c r="G426" s="25"/>
      <c r="H426" s="25"/>
    </row>
    <row r="427" spans="1:8" x14ac:dyDescent="0.25">
      <c r="A427" s="24"/>
      <c r="B427" s="25"/>
      <c r="C427" s="25"/>
      <c r="D427" s="25"/>
      <c r="E427" s="25"/>
      <c r="F427" s="25"/>
      <c r="G427" s="25"/>
      <c r="H427" s="25"/>
    </row>
    <row r="428" spans="1:8" x14ac:dyDescent="0.25">
      <c r="A428" s="24"/>
      <c r="B428" s="25"/>
      <c r="C428" s="25"/>
      <c r="D428" s="25"/>
      <c r="E428" s="25"/>
      <c r="F428" s="25"/>
      <c r="G428" s="25"/>
      <c r="H428" s="25"/>
    </row>
    <row r="429" spans="1:8" x14ac:dyDescent="0.25">
      <c r="A429" s="24"/>
      <c r="B429" s="25"/>
      <c r="C429" s="25"/>
      <c r="D429" s="25"/>
      <c r="E429" s="25"/>
      <c r="F429" s="25"/>
      <c r="G429" s="25"/>
      <c r="H429" s="25"/>
    </row>
    <row r="430" spans="1:8" x14ac:dyDescent="0.25">
      <c r="A430" s="24"/>
      <c r="B430" s="25"/>
      <c r="C430" s="25"/>
      <c r="D430" s="25"/>
      <c r="E430" s="25"/>
      <c r="F430" s="25"/>
      <c r="G430" s="25"/>
      <c r="H430" s="25"/>
    </row>
    <row r="431" spans="1:8" x14ac:dyDescent="0.25">
      <c r="A431" s="24"/>
      <c r="B431" s="25"/>
      <c r="C431" s="25"/>
      <c r="D431" s="25"/>
      <c r="E431" s="25"/>
      <c r="F431" s="25"/>
      <c r="G431" s="25"/>
      <c r="H431" s="25"/>
    </row>
    <row r="432" spans="1:8" x14ac:dyDescent="0.25">
      <c r="A432" s="24"/>
      <c r="B432" s="25"/>
      <c r="C432" s="25"/>
      <c r="D432" s="25"/>
      <c r="E432" s="25"/>
      <c r="F432" s="25"/>
      <c r="G432" s="25"/>
      <c r="H432" s="25"/>
    </row>
    <row r="433" spans="1:8" x14ac:dyDescent="0.25">
      <c r="A433" s="24"/>
      <c r="B433" s="25"/>
      <c r="C433" s="25"/>
      <c r="D433" s="25"/>
      <c r="E433" s="25"/>
      <c r="F433" s="25"/>
      <c r="G433" s="25"/>
      <c r="H433" s="25"/>
    </row>
    <row r="434" spans="1:8" x14ac:dyDescent="0.25">
      <c r="A434" s="24"/>
      <c r="B434" s="25"/>
      <c r="C434" s="25"/>
      <c r="D434" s="25"/>
      <c r="E434" s="25"/>
      <c r="F434" s="25"/>
      <c r="G434" s="25"/>
      <c r="H434" s="25"/>
    </row>
    <row r="435" spans="1:8" x14ac:dyDescent="0.25">
      <c r="A435" s="24"/>
      <c r="B435" s="25"/>
      <c r="C435" s="25"/>
      <c r="D435" s="25"/>
      <c r="E435" s="25"/>
      <c r="F435" s="25"/>
      <c r="G435" s="25"/>
      <c r="H435" s="25"/>
    </row>
    <row r="436" spans="1:8" x14ac:dyDescent="0.25">
      <c r="A436" s="24"/>
      <c r="B436" s="25"/>
      <c r="C436" s="25"/>
      <c r="D436" s="25"/>
      <c r="E436" s="25"/>
      <c r="F436" s="25"/>
      <c r="G436" s="25"/>
      <c r="H436" s="25"/>
    </row>
    <row r="437" spans="1:8" x14ac:dyDescent="0.25">
      <c r="A437" s="24"/>
      <c r="B437" s="25"/>
      <c r="C437" s="25"/>
      <c r="D437" s="25"/>
      <c r="E437" s="25"/>
      <c r="F437" s="25"/>
      <c r="G437" s="25"/>
      <c r="H437" s="25"/>
    </row>
    <row r="438" spans="1:8" x14ac:dyDescent="0.25">
      <c r="A438" s="24"/>
      <c r="B438" s="25"/>
      <c r="C438" s="25"/>
      <c r="D438" s="25"/>
      <c r="E438" s="25"/>
      <c r="F438" s="25"/>
      <c r="G438" s="25"/>
      <c r="H438" s="25"/>
    </row>
    <row r="439" spans="1:8" x14ac:dyDescent="0.25">
      <c r="A439" s="24"/>
      <c r="B439" s="25"/>
      <c r="C439" s="25"/>
      <c r="D439" s="25"/>
      <c r="E439" s="25"/>
      <c r="F439" s="25"/>
      <c r="G439" s="25"/>
      <c r="H439" s="25"/>
    </row>
    <row r="440" spans="1:8" x14ac:dyDescent="0.25">
      <c r="A440" s="24"/>
      <c r="B440" s="25"/>
      <c r="C440" s="25"/>
      <c r="D440" s="25"/>
      <c r="E440" s="25"/>
      <c r="F440" s="25"/>
      <c r="G440" s="25"/>
      <c r="H440" s="25"/>
    </row>
    <row r="441" spans="1:8" x14ac:dyDescent="0.25">
      <c r="A441" s="24"/>
      <c r="B441" s="24"/>
      <c r="C441" s="25"/>
      <c r="D441" s="25"/>
      <c r="E441" s="25"/>
      <c r="F441" s="25"/>
      <c r="G441" s="25"/>
      <c r="H441" s="25"/>
    </row>
    <row r="442" spans="1:8" x14ac:dyDescent="0.25">
      <c r="A442" s="24"/>
      <c r="B442" s="24"/>
      <c r="C442" s="25"/>
      <c r="D442" s="25"/>
      <c r="E442" s="25"/>
      <c r="F442" s="25"/>
      <c r="G442" s="25"/>
      <c r="H442" s="25"/>
    </row>
    <row r="443" spans="1:8" x14ac:dyDescent="0.25">
      <c r="A443" s="24"/>
      <c r="B443" s="24"/>
      <c r="C443" s="25"/>
      <c r="D443" s="25"/>
      <c r="E443" s="25"/>
      <c r="F443" s="25"/>
      <c r="G443" s="25"/>
      <c r="H443" s="25"/>
    </row>
    <row r="444" spans="1:8" x14ac:dyDescent="0.25">
      <c r="A444" s="24"/>
      <c r="B444" s="24"/>
      <c r="C444" s="25"/>
      <c r="D444" s="25"/>
      <c r="E444" s="25"/>
      <c r="F444" s="25"/>
      <c r="G444" s="25"/>
      <c r="H444" s="25"/>
    </row>
    <row r="445" spans="1:8" x14ac:dyDescent="0.25">
      <c r="A445" s="24"/>
      <c r="B445" s="24"/>
      <c r="C445" s="25"/>
      <c r="D445" s="25"/>
      <c r="E445" s="25"/>
      <c r="F445" s="25"/>
      <c r="G445" s="25"/>
      <c r="H445" s="25"/>
    </row>
    <row r="446" spans="1:8" x14ac:dyDescent="0.25">
      <c r="A446" s="24"/>
      <c r="B446" s="24"/>
      <c r="C446" s="25"/>
      <c r="D446" s="25"/>
      <c r="E446" s="25"/>
      <c r="F446" s="25"/>
      <c r="G446" s="25"/>
      <c r="H446" s="25"/>
    </row>
    <row r="447" spans="1:8" x14ac:dyDescent="0.25">
      <c r="A447" s="24"/>
      <c r="B447" s="24"/>
      <c r="C447" s="25"/>
      <c r="D447" s="25"/>
      <c r="E447" s="25"/>
      <c r="F447" s="25"/>
      <c r="G447" s="25"/>
      <c r="H447" s="25"/>
    </row>
    <row r="448" spans="1:8" x14ac:dyDescent="0.25">
      <c r="A448" s="24"/>
      <c r="B448" s="24"/>
      <c r="C448" s="25"/>
      <c r="D448" s="25"/>
      <c r="E448" s="25"/>
      <c r="F448" s="25"/>
      <c r="G448" s="25"/>
      <c r="H448" s="25"/>
    </row>
    <row r="449" spans="1:8" x14ac:dyDescent="0.25">
      <c r="A449" s="24"/>
      <c r="B449" s="24"/>
      <c r="C449" s="25"/>
      <c r="D449" s="25"/>
      <c r="E449" s="25"/>
      <c r="F449" s="25"/>
      <c r="G449" s="25"/>
      <c r="H449" s="25"/>
    </row>
    <row r="450" spans="1:8" x14ac:dyDescent="0.25">
      <c r="A450" s="24"/>
      <c r="B450" s="24"/>
      <c r="C450" s="25"/>
      <c r="D450" s="25"/>
      <c r="E450" s="25"/>
      <c r="F450" s="25"/>
      <c r="G450" s="25"/>
      <c r="H450" s="25"/>
    </row>
    <row r="451" spans="1:8" x14ac:dyDescent="0.25">
      <c r="A451" s="24"/>
      <c r="B451" s="24"/>
      <c r="C451" s="25"/>
      <c r="D451" s="25"/>
      <c r="E451" s="25"/>
      <c r="F451" s="25"/>
      <c r="G451" s="25"/>
      <c r="H451" s="25"/>
    </row>
    <row r="452" spans="1:8" x14ac:dyDescent="0.25">
      <c r="A452" s="24"/>
      <c r="B452" s="24"/>
      <c r="C452" s="25"/>
      <c r="D452" s="25"/>
      <c r="E452" s="25"/>
      <c r="F452" s="25"/>
      <c r="G452" s="25"/>
      <c r="H452" s="25"/>
    </row>
    <row r="453" spans="1:8" x14ac:dyDescent="0.25">
      <c r="A453" s="24"/>
      <c r="B453" s="24"/>
      <c r="C453" s="25"/>
      <c r="D453" s="25"/>
      <c r="E453" s="25"/>
      <c r="F453" s="25"/>
      <c r="G453" s="25"/>
      <c r="H453" s="25"/>
    </row>
    <row r="454" spans="1:8" x14ac:dyDescent="0.25">
      <c r="A454" s="24"/>
      <c r="B454" s="24"/>
      <c r="C454" s="25"/>
      <c r="D454" s="25"/>
      <c r="E454" s="25"/>
      <c r="F454" s="25"/>
      <c r="G454" s="25"/>
      <c r="H454" s="25"/>
    </row>
    <row r="455" spans="1:8" x14ac:dyDescent="0.25">
      <c r="A455" s="24"/>
      <c r="B455" s="24"/>
      <c r="C455" s="25"/>
      <c r="D455" s="25"/>
      <c r="E455" s="25"/>
      <c r="F455" s="25"/>
      <c r="G455" s="25"/>
      <c r="H455" s="25"/>
    </row>
    <row r="456" spans="1:8" x14ac:dyDescent="0.25">
      <c r="A456" s="24"/>
      <c r="B456" s="24"/>
      <c r="C456" s="25"/>
      <c r="D456" s="25"/>
      <c r="E456" s="25"/>
      <c r="F456" s="25"/>
      <c r="G456" s="25"/>
      <c r="H456" s="25"/>
    </row>
    <row r="457" spans="1:8" x14ac:dyDescent="0.25">
      <c r="A457" s="24"/>
      <c r="B457" s="24"/>
      <c r="C457" s="25"/>
      <c r="D457" s="25"/>
      <c r="E457" s="25"/>
      <c r="F457" s="25"/>
      <c r="G457" s="25"/>
      <c r="H457" s="25"/>
    </row>
    <row r="458" spans="1:8" x14ac:dyDescent="0.25">
      <c r="A458" s="24"/>
      <c r="B458" s="24"/>
      <c r="C458" s="25"/>
      <c r="D458" s="25"/>
      <c r="E458" s="25"/>
      <c r="F458" s="25"/>
      <c r="G458" s="25"/>
      <c r="H458" s="25"/>
    </row>
    <row r="459" spans="1:8" x14ac:dyDescent="0.25">
      <c r="A459" s="24"/>
      <c r="B459" s="24"/>
      <c r="C459" s="25"/>
      <c r="D459" s="25"/>
      <c r="E459" s="25"/>
      <c r="F459" s="25"/>
      <c r="G459" s="25"/>
      <c r="H459" s="25"/>
    </row>
    <row r="460" spans="1:8" x14ac:dyDescent="0.25">
      <c r="A460" s="24"/>
      <c r="B460" s="24"/>
      <c r="C460" s="25"/>
      <c r="D460" s="25"/>
      <c r="E460" s="25"/>
      <c r="F460" s="25"/>
      <c r="G460" s="25"/>
      <c r="H460" s="25"/>
    </row>
    <row r="461" spans="1:8" x14ac:dyDescent="0.25">
      <c r="A461" s="24"/>
      <c r="B461" s="24"/>
      <c r="C461" s="25"/>
      <c r="D461" s="25"/>
      <c r="E461" s="25"/>
      <c r="F461" s="25"/>
      <c r="G461" s="25"/>
      <c r="H461" s="25"/>
    </row>
    <row r="462" spans="1:8" x14ac:dyDescent="0.25">
      <c r="A462" s="24"/>
      <c r="B462" s="24"/>
      <c r="C462" s="25"/>
      <c r="D462" s="25"/>
      <c r="E462" s="25"/>
      <c r="F462" s="25"/>
      <c r="G462" s="25"/>
      <c r="H462" s="25"/>
    </row>
    <row r="463" spans="1:8" x14ac:dyDescent="0.25">
      <c r="A463" s="24"/>
      <c r="B463" s="24"/>
      <c r="C463" s="25"/>
      <c r="D463" s="25"/>
      <c r="E463" s="25"/>
      <c r="F463" s="25"/>
      <c r="G463" s="25"/>
      <c r="H463" s="25"/>
    </row>
    <row r="464" spans="1:8" x14ac:dyDescent="0.25">
      <c r="A464" s="24"/>
      <c r="B464" s="24"/>
      <c r="C464" s="25"/>
      <c r="D464" s="25"/>
      <c r="E464" s="25"/>
      <c r="F464" s="25"/>
      <c r="G464" s="25"/>
      <c r="H464" s="25"/>
    </row>
    <row r="465" spans="1:8" x14ac:dyDescent="0.25">
      <c r="A465" s="24"/>
      <c r="B465" s="24"/>
      <c r="C465" s="25"/>
      <c r="D465" s="25"/>
      <c r="E465" s="25"/>
      <c r="F465" s="25"/>
      <c r="G465" s="25"/>
      <c r="H465" s="25"/>
    </row>
    <row r="466" spans="1:8" x14ac:dyDescent="0.25">
      <c r="A466" s="24"/>
      <c r="B466" s="24"/>
      <c r="C466" s="25"/>
      <c r="D466" s="25"/>
      <c r="E466" s="25"/>
      <c r="F466" s="25"/>
      <c r="G466" s="25"/>
      <c r="H466" s="25"/>
    </row>
    <row r="467" spans="1:8" x14ac:dyDescent="0.25">
      <c r="A467" s="24"/>
      <c r="B467" s="24"/>
      <c r="C467" s="25"/>
      <c r="D467" s="25"/>
      <c r="E467" s="25"/>
      <c r="F467" s="25"/>
      <c r="G467" s="25"/>
      <c r="H467" s="25"/>
    </row>
    <row r="468" spans="1:8" x14ac:dyDescent="0.25">
      <c r="A468" s="24"/>
      <c r="B468" s="24"/>
      <c r="C468" s="25"/>
      <c r="D468" s="25"/>
      <c r="E468" s="25"/>
      <c r="F468" s="25"/>
      <c r="G468" s="25"/>
      <c r="H468" s="25"/>
    </row>
    <row r="469" spans="1:8" x14ac:dyDescent="0.25">
      <c r="A469" s="24"/>
      <c r="B469" s="24"/>
      <c r="C469" s="25"/>
      <c r="D469" s="25"/>
      <c r="E469" s="25"/>
      <c r="F469" s="25"/>
      <c r="G469" s="25"/>
      <c r="H469" s="25"/>
    </row>
    <row r="470" spans="1:8" x14ac:dyDescent="0.25">
      <c r="A470" s="24"/>
      <c r="B470" s="24"/>
      <c r="C470" s="25"/>
      <c r="D470" s="25"/>
      <c r="E470" s="25"/>
      <c r="F470" s="25"/>
      <c r="G470" s="25"/>
      <c r="H470" s="25"/>
    </row>
    <row r="471" spans="1:8" x14ac:dyDescent="0.25">
      <c r="A471" s="24"/>
      <c r="B471" s="24"/>
      <c r="C471" s="25"/>
      <c r="D471" s="25"/>
      <c r="E471" s="25"/>
      <c r="F471" s="25"/>
      <c r="G471" s="25"/>
      <c r="H471" s="25"/>
    </row>
    <row r="472" spans="1:8" x14ac:dyDescent="0.25">
      <c r="A472" s="24"/>
      <c r="B472" s="24"/>
      <c r="C472" s="25"/>
      <c r="D472" s="25"/>
      <c r="E472" s="25"/>
      <c r="F472" s="25"/>
      <c r="G472" s="25"/>
      <c r="H472" s="25"/>
    </row>
    <row r="473" spans="1:8" x14ac:dyDescent="0.25">
      <c r="A473" s="24"/>
      <c r="B473" s="24"/>
      <c r="C473" s="25"/>
      <c r="D473" s="25"/>
      <c r="E473" s="25"/>
      <c r="F473" s="25"/>
      <c r="G473" s="25"/>
      <c r="H473" s="25"/>
    </row>
    <row r="474" spans="1:8" x14ac:dyDescent="0.25">
      <c r="A474" s="24"/>
      <c r="B474" s="24"/>
      <c r="C474" s="25"/>
      <c r="D474" s="25"/>
      <c r="E474" s="25"/>
      <c r="F474" s="25"/>
      <c r="G474" s="25"/>
      <c r="H474" s="25"/>
    </row>
    <row r="475" spans="1:8" x14ac:dyDescent="0.25">
      <c r="A475" s="24"/>
      <c r="B475" s="24"/>
      <c r="C475" s="25"/>
      <c r="D475" s="25"/>
      <c r="E475" s="25"/>
      <c r="F475" s="25"/>
      <c r="G475" s="25"/>
      <c r="H475" s="25"/>
    </row>
    <row r="476" spans="1:8" x14ac:dyDescent="0.25">
      <c r="A476" s="24"/>
      <c r="B476" s="24"/>
      <c r="C476" s="25"/>
      <c r="D476" s="25"/>
      <c r="E476" s="25"/>
      <c r="F476" s="25"/>
      <c r="G476" s="25"/>
      <c r="H476" s="25"/>
    </row>
    <row r="477" spans="1:8" x14ac:dyDescent="0.25">
      <c r="A477" s="24"/>
      <c r="B477" s="24"/>
      <c r="C477" s="25"/>
      <c r="D477" s="25"/>
      <c r="E477" s="25"/>
      <c r="F477" s="25"/>
      <c r="G477" s="25"/>
      <c r="H477" s="25"/>
    </row>
    <row r="478" spans="1:8" x14ac:dyDescent="0.25">
      <c r="A478" s="24"/>
      <c r="B478" s="24"/>
      <c r="C478" s="25"/>
      <c r="D478" s="25"/>
      <c r="E478" s="25"/>
      <c r="F478" s="25"/>
      <c r="G478" s="25"/>
      <c r="H478" s="25"/>
    </row>
    <row r="479" spans="1:8" x14ac:dyDescent="0.25">
      <c r="A479" s="24"/>
      <c r="B479" s="24"/>
      <c r="C479" s="25"/>
      <c r="D479" s="25"/>
      <c r="E479" s="25"/>
      <c r="F479" s="25"/>
      <c r="G479" s="25"/>
      <c r="H479" s="25"/>
    </row>
    <row r="480" spans="1:8" x14ac:dyDescent="0.25">
      <c r="A480" s="24"/>
      <c r="B480" s="24"/>
      <c r="C480" s="25"/>
      <c r="D480" s="25"/>
      <c r="E480" s="25"/>
      <c r="F480" s="25"/>
      <c r="G480" s="25"/>
      <c r="H480" s="25"/>
    </row>
    <row r="481" spans="1:8" x14ac:dyDescent="0.25">
      <c r="A481" s="24"/>
      <c r="B481" s="24"/>
      <c r="C481" s="25"/>
      <c r="D481" s="25"/>
      <c r="E481" s="25"/>
      <c r="F481" s="25"/>
      <c r="G481" s="25"/>
      <c r="H481" s="25"/>
    </row>
    <row r="482" spans="1:8" x14ac:dyDescent="0.25">
      <c r="A482" s="24"/>
      <c r="B482" s="24"/>
      <c r="C482" s="25"/>
      <c r="D482" s="25"/>
      <c r="E482" s="25"/>
      <c r="F482" s="25"/>
      <c r="G482" s="25"/>
      <c r="H482" s="25"/>
    </row>
    <row r="483" spans="1:8" x14ac:dyDescent="0.25">
      <c r="A483" s="24"/>
      <c r="B483" s="24"/>
      <c r="C483" s="25"/>
      <c r="D483" s="25"/>
      <c r="E483" s="25"/>
      <c r="F483" s="25"/>
      <c r="G483" s="25"/>
      <c r="H483" s="25"/>
    </row>
    <row r="484" spans="1:8" x14ac:dyDescent="0.25">
      <c r="A484" s="24"/>
      <c r="B484" s="24"/>
      <c r="C484" s="25"/>
      <c r="D484" s="25"/>
      <c r="E484" s="25"/>
      <c r="F484" s="25"/>
      <c r="G484" s="25"/>
      <c r="H484" s="25"/>
    </row>
    <row r="485" spans="1:8" x14ac:dyDescent="0.25">
      <c r="A485" s="24"/>
      <c r="B485" s="24"/>
      <c r="C485" s="25"/>
      <c r="D485" s="25"/>
      <c r="E485" s="25"/>
      <c r="F485" s="25"/>
      <c r="G485" s="25"/>
      <c r="H485" s="25"/>
    </row>
    <row r="486" spans="1:8" x14ac:dyDescent="0.25">
      <c r="A486" s="24"/>
      <c r="B486" s="24"/>
      <c r="C486" s="25"/>
      <c r="D486" s="25"/>
      <c r="E486" s="25"/>
      <c r="F486" s="25"/>
      <c r="G486" s="25"/>
      <c r="H486" s="25"/>
    </row>
    <row r="487" spans="1:8" x14ac:dyDescent="0.25">
      <c r="A487" s="24"/>
      <c r="B487" s="24"/>
      <c r="C487" s="25"/>
      <c r="D487" s="25"/>
      <c r="E487" s="25"/>
      <c r="F487" s="25"/>
      <c r="G487" s="25"/>
      <c r="H487" s="25"/>
    </row>
    <row r="488" spans="1:8" x14ac:dyDescent="0.25">
      <c r="A488" s="24"/>
      <c r="B488" s="24"/>
      <c r="C488" s="25"/>
      <c r="D488" s="25"/>
      <c r="E488" s="25"/>
      <c r="F488" s="25"/>
      <c r="G488" s="25"/>
      <c r="H488" s="25"/>
    </row>
    <row r="489" spans="1:8" x14ac:dyDescent="0.25">
      <c r="A489" s="24"/>
      <c r="B489" s="24"/>
      <c r="C489" s="25"/>
      <c r="D489" s="25"/>
      <c r="E489" s="25"/>
      <c r="F489" s="25"/>
      <c r="G489" s="25"/>
      <c r="H489" s="25"/>
    </row>
    <row r="490" spans="1:8" x14ac:dyDescent="0.25">
      <c r="A490" s="24"/>
      <c r="B490" s="24"/>
      <c r="C490" s="25"/>
      <c r="D490" s="25"/>
      <c r="E490" s="25"/>
      <c r="F490" s="25"/>
      <c r="G490" s="25"/>
      <c r="H490" s="25"/>
    </row>
    <row r="491" spans="1:8" x14ac:dyDescent="0.25">
      <c r="A491" s="24"/>
      <c r="B491" s="24"/>
      <c r="C491" s="25"/>
      <c r="D491" s="25"/>
      <c r="E491" s="25"/>
      <c r="F491" s="25"/>
      <c r="G491" s="25"/>
      <c r="H491" s="25"/>
    </row>
  </sheetData>
  <pageMargins left="0.7" right="0.7" top="0.75" bottom="0.75" header="0.3" footer="0.3"/>
  <pageSetup paperSize="9" orientation="portrait" horizontalDpi="4294967292" verticalDpi="4294967292"/>
  <headerFooter alignWithMargins="0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Carga de datos</vt:lpstr>
      <vt:lpstr>Panel de control (No tocar)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2010-05-21T12:09:53Z</cp:lastPrinted>
  <dcterms:created xsi:type="dcterms:W3CDTF">2006-09-12T12:46:56Z</dcterms:created>
  <dcterms:modified xsi:type="dcterms:W3CDTF">2020-10-20T22:43:40Z</dcterms:modified>
</cp:coreProperties>
</file>